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 up\CDUNICAUCA 2021\01 CALIDAD NUEVO 2021\SIG CALIDAD NUEVO 2021\Estratégico-PE\Gest Estra -  GE\Gest. de la Plane y Desa Inst\FOR\"/>
    </mc:Choice>
  </mc:AlternateContent>
  <bookViews>
    <workbookView xWindow="0" yWindow="0" windowWidth="20490" windowHeight="8940" activeTab="1"/>
  </bookViews>
  <sheets>
    <sheet name="Seguim. y evaluación vigencia " sheetId="1" r:id="rId1"/>
    <sheet name="Seguim. y evaluacion periodo " sheetId="4" r:id="rId2"/>
    <sheet name="Pesos" sheetId="3" state="hidden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8" i="1" l="1"/>
  <c r="M45" i="3" l="1"/>
  <c r="L45" i="3"/>
  <c r="B45" i="3"/>
  <c r="K44" i="3"/>
  <c r="P44" i="3" s="1"/>
  <c r="H44" i="3"/>
  <c r="E44" i="3"/>
  <c r="O43" i="3"/>
  <c r="N43" i="3"/>
  <c r="K43" i="3"/>
  <c r="P43" i="3" s="1"/>
  <c r="P42" i="3"/>
  <c r="O42" i="3"/>
  <c r="K42" i="3"/>
  <c r="N42" i="3" s="1"/>
  <c r="H42" i="3"/>
  <c r="E42" i="3"/>
  <c r="H43" i="3" s="1"/>
  <c r="N41" i="3"/>
  <c r="K41" i="3"/>
  <c r="P41" i="3" s="1"/>
  <c r="N40" i="3"/>
  <c r="K40" i="3"/>
  <c r="P40" i="3" s="1"/>
  <c r="N39" i="3"/>
  <c r="K39" i="3"/>
  <c r="P39" i="3" s="1"/>
  <c r="N38" i="3"/>
  <c r="K38" i="3"/>
  <c r="P38" i="3" s="1"/>
  <c r="N37" i="3"/>
  <c r="K37" i="3"/>
  <c r="P37" i="3" s="1"/>
  <c r="N36" i="3"/>
  <c r="K36" i="3"/>
  <c r="P36" i="3" s="1"/>
  <c r="N35" i="3"/>
  <c r="K35" i="3"/>
  <c r="P35" i="3" s="1"/>
  <c r="E35" i="3"/>
  <c r="H35" i="3" s="1"/>
  <c r="P34" i="3"/>
  <c r="O34" i="3"/>
  <c r="K34" i="3"/>
  <c r="N34" i="3" s="1"/>
  <c r="H34" i="3"/>
  <c r="K33" i="3"/>
  <c r="P33" i="3" s="1"/>
  <c r="K32" i="3"/>
  <c r="P32" i="3" s="1"/>
  <c r="K31" i="3"/>
  <c r="P31" i="3" s="1"/>
  <c r="H31" i="3"/>
  <c r="E31" i="3"/>
  <c r="O30" i="3"/>
  <c r="N30" i="3"/>
  <c r="K30" i="3"/>
  <c r="P30" i="3" s="1"/>
  <c r="E30" i="3"/>
  <c r="H30" i="3" s="1"/>
  <c r="K29" i="3"/>
  <c r="P29" i="3" s="1"/>
  <c r="K28" i="3"/>
  <c r="P28" i="3" s="1"/>
  <c r="H28" i="3"/>
  <c r="E28" i="3"/>
  <c r="O27" i="3"/>
  <c r="N27" i="3"/>
  <c r="K27" i="3"/>
  <c r="P27" i="3" s="1"/>
  <c r="E27" i="3"/>
  <c r="H27" i="3" s="1"/>
  <c r="K26" i="3"/>
  <c r="P26" i="3" s="1"/>
  <c r="K25" i="3"/>
  <c r="P25" i="3" s="1"/>
  <c r="H25" i="3"/>
  <c r="N24" i="3"/>
  <c r="K24" i="3"/>
  <c r="P24" i="3" s="1"/>
  <c r="N23" i="3"/>
  <c r="K23" i="3"/>
  <c r="P23" i="3" s="1"/>
  <c r="N22" i="3"/>
  <c r="K22" i="3"/>
  <c r="P22" i="3" s="1"/>
  <c r="H22" i="3"/>
  <c r="E22" i="3"/>
  <c r="P21" i="3"/>
  <c r="O21" i="3"/>
  <c r="K21" i="3"/>
  <c r="N21" i="3" s="1"/>
  <c r="H21" i="3"/>
  <c r="E21" i="3"/>
  <c r="N20" i="3"/>
  <c r="K20" i="3"/>
  <c r="P20" i="3" s="1"/>
  <c r="E20" i="3"/>
  <c r="H20" i="3" s="1"/>
  <c r="P19" i="3"/>
  <c r="O19" i="3"/>
  <c r="K19" i="3"/>
  <c r="N19" i="3" s="1"/>
  <c r="H19" i="3"/>
  <c r="E19" i="3"/>
  <c r="N18" i="3"/>
  <c r="K18" i="3"/>
  <c r="P18" i="3" s="1"/>
  <c r="E18" i="3"/>
  <c r="H18" i="3" s="1"/>
  <c r="P17" i="3"/>
  <c r="O17" i="3"/>
  <c r="K17" i="3"/>
  <c r="N17" i="3" s="1"/>
  <c r="H17" i="3"/>
  <c r="E17" i="3"/>
  <c r="N16" i="3"/>
  <c r="K16" i="3"/>
  <c r="P16" i="3" s="1"/>
  <c r="O15" i="3"/>
  <c r="N15" i="3"/>
  <c r="K15" i="3"/>
  <c r="P15" i="3" s="1"/>
  <c r="E15" i="3"/>
  <c r="H16" i="3" s="1"/>
  <c r="K14" i="3"/>
  <c r="P14" i="3" s="1"/>
  <c r="H14" i="3"/>
  <c r="E14" i="3"/>
  <c r="O13" i="3"/>
  <c r="N13" i="3"/>
  <c r="K13" i="3"/>
  <c r="P13" i="3" s="1"/>
  <c r="E13" i="3"/>
  <c r="H13" i="3" s="1"/>
  <c r="K12" i="3"/>
  <c r="P12" i="3" s="1"/>
  <c r="H12" i="3"/>
  <c r="E12" i="3"/>
  <c r="O11" i="3"/>
  <c r="N11" i="3"/>
  <c r="K11" i="3"/>
  <c r="P11" i="3" s="1"/>
  <c r="E11" i="3"/>
  <c r="H11" i="3" s="1"/>
  <c r="K10" i="3"/>
  <c r="P10" i="3" s="1"/>
  <c r="H10" i="3"/>
  <c r="N9" i="3"/>
  <c r="K9" i="3"/>
  <c r="P9" i="3" s="1"/>
  <c r="H9" i="3"/>
  <c r="E9" i="3"/>
  <c r="P8" i="3"/>
  <c r="O8" i="3"/>
  <c r="K8" i="3"/>
  <c r="N8" i="3" s="1"/>
  <c r="H8" i="3"/>
  <c r="K7" i="3"/>
  <c r="P7" i="3" s="1"/>
  <c r="N6" i="3"/>
  <c r="K6" i="3"/>
  <c r="P6" i="3" s="1"/>
  <c r="O5" i="3"/>
  <c r="N5" i="3"/>
  <c r="K5" i="3"/>
  <c r="P5" i="3" s="1"/>
  <c r="P4" i="3"/>
  <c r="O4" i="3"/>
  <c r="N4" i="3"/>
  <c r="K4" i="3"/>
  <c r="K45" i="3" s="1"/>
  <c r="H4" i="3"/>
  <c r="E4" i="3"/>
  <c r="H7" i="3" s="1"/>
  <c r="AU12" i="1"/>
  <c r="AP12" i="1"/>
  <c r="AK12" i="1"/>
  <c r="AX12" i="1" s="1"/>
  <c r="AX11" i="1"/>
  <c r="AU11" i="1"/>
  <c r="AP11" i="1"/>
  <c r="AK11" i="1"/>
  <c r="AX10" i="1"/>
  <c r="AU10" i="1"/>
  <c r="AP10" i="1"/>
  <c r="AK10" i="1"/>
  <c r="AX9" i="1"/>
  <c r="AU9" i="1"/>
  <c r="AP9" i="1"/>
  <c r="AK9" i="1"/>
  <c r="AU8" i="1"/>
  <c r="AV8" i="1" s="1"/>
  <c r="AW8" i="1" s="1"/>
  <c r="AP8" i="1"/>
  <c r="AK8" i="1"/>
  <c r="AL8" i="1" s="1"/>
  <c r="AM8" i="1" s="1"/>
  <c r="P45" i="3" l="1"/>
  <c r="H5" i="3"/>
  <c r="O6" i="3"/>
  <c r="N7" i="3"/>
  <c r="O9" i="3"/>
  <c r="N10" i="3"/>
  <c r="N12" i="3"/>
  <c r="N14" i="3"/>
  <c r="H15" i="3"/>
  <c r="O16" i="3"/>
  <c r="O18" i="3"/>
  <c r="O20" i="3"/>
  <c r="O22" i="3"/>
  <c r="O23" i="3"/>
  <c r="O24" i="3"/>
  <c r="N25" i="3"/>
  <c r="N26" i="3"/>
  <c r="N28" i="3"/>
  <c r="N29" i="3"/>
  <c r="N31" i="3"/>
  <c r="N32" i="3"/>
  <c r="N33" i="3"/>
  <c r="O35" i="3"/>
  <c r="O36" i="3"/>
  <c r="O37" i="3"/>
  <c r="O38" i="3"/>
  <c r="O39" i="3"/>
  <c r="O40" i="3"/>
  <c r="O41" i="3"/>
  <c r="N44" i="3"/>
  <c r="E45" i="3"/>
  <c r="H6" i="3"/>
  <c r="H45" i="3" s="1"/>
  <c r="O7" i="3"/>
  <c r="O10" i="3"/>
  <c r="O12" i="3"/>
  <c r="O14" i="3"/>
  <c r="O25" i="3"/>
  <c r="O26" i="3"/>
  <c r="O28" i="3"/>
  <c r="O29" i="3"/>
  <c r="O31" i="3"/>
  <c r="O32" i="3"/>
  <c r="O33" i="3"/>
  <c r="O44" i="3"/>
  <c r="AX8" i="1"/>
  <c r="AR8" i="1"/>
  <c r="N45" i="3" l="1"/>
  <c r="O45" i="3"/>
</calcChain>
</file>

<file path=xl/comments1.xml><?xml version="1.0" encoding="utf-8"?>
<comments xmlns="http://schemas.openxmlformats.org/spreadsheetml/2006/main">
  <authors>
    <author>Usuario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Respecto a todo el PDI</t>
        </r>
      </text>
    </comment>
  </commentList>
</comments>
</file>

<file path=xl/sharedStrings.xml><?xml version="1.0" encoding="utf-8"?>
<sst xmlns="http://schemas.openxmlformats.org/spreadsheetml/2006/main" count="202" uniqueCount="157">
  <si>
    <t>PLANTEAMIENTO INICIAL</t>
  </si>
  <si>
    <r>
      <t xml:space="preserve">SEGUIMIENTO </t>
    </r>
    <r>
      <rPr>
        <b/>
        <sz val="18"/>
        <color theme="0"/>
        <rFont val="Arial"/>
        <family val="2"/>
      </rPr>
      <t>%</t>
    </r>
  </si>
  <si>
    <t>AVANCE ACUMULADO POR INDICADOR</t>
  </si>
  <si>
    <t>Responsable</t>
  </si>
  <si>
    <t>Gran Meta 2022</t>
  </si>
  <si>
    <t>Ejes Estratégicos</t>
  </si>
  <si>
    <t>Objetivos Estratégicos</t>
  </si>
  <si>
    <t>Componentes</t>
  </si>
  <si>
    <t>FACTORES DE ACREDITACIÓN INSTITUCIONAL</t>
  </si>
  <si>
    <t>Estado Actual (línea base)</t>
  </si>
  <si>
    <t>Expectativa (meta general del proyecto)</t>
  </si>
  <si>
    <t>Brecha</t>
  </si>
  <si>
    <t>Factores que Inciden en la Brecha</t>
  </si>
  <si>
    <t>Programa</t>
  </si>
  <si>
    <t>Indicador de resultado</t>
  </si>
  <si>
    <t>Unidad de medida</t>
  </si>
  <si>
    <t>Meta Indicador de resultado</t>
  </si>
  <si>
    <t>Proyecto</t>
  </si>
  <si>
    <t>Alcance</t>
  </si>
  <si>
    <t>Producto</t>
  </si>
  <si>
    <t>Indicador de producto</t>
  </si>
  <si>
    <t>Meta</t>
  </si>
  <si>
    <t xml:space="preserve">Tipo de Recurso </t>
  </si>
  <si>
    <t>AÑO 2020</t>
  </si>
  <si>
    <t>AÑO 2021</t>
  </si>
  <si>
    <t>Funcionamiento</t>
  </si>
  <si>
    <t>Inversión</t>
  </si>
  <si>
    <t>S1</t>
  </si>
  <si>
    <t>S2</t>
  </si>
  <si>
    <t>AÑO</t>
  </si>
  <si>
    <t>PY</t>
  </si>
  <si>
    <t>Excelencia Educativa</t>
  </si>
  <si>
    <t>Sistema académico</t>
  </si>
  <si>
    <t xml:space="preserve">Unicauca Bilingüe </t>
  </si>
  <si>
    <t>Incorporación de los programas académicos en la generación de una cultura del bilingüismo</t>
  </si>
  <si>
    <t>Cultura de la actividad física  y aprovechamiento del tiempo libre</t>
  </si>
  <si>
    <t>Fortalecimiento de la actividad física formativa</t>
  </si>
  <si>
    <t>Sistema de Información y control académico</t>
  </si>
  <si>
    <t>Modernización de los sistemas bibliográficos</t>
  </si>
  <si>
    <t xml:space="preserve">Implementación del Centro de Recursos para el Aprendizaje y la Investigación (CRAI) </t>
  </si>
  <si>
    <t>Extensión y cobertura</t>
  </si>
  <si>
    <t>Articulación del proceso de regionalización de educación superior de la Universidad del Cauca</t>
  </si>
  <si>
    <t>Egresados</t>
  </si>
  <si>
    <t>Inclusión de personas con discapacidad</t>
  </si>
  <si>
    <t xml:space="preserve">Atención educativa de los estudiantes con discapacidad </t>
  </si>
  <si>
    <t>Formación Avanzada</t>
  </si>
  <si>
    <t>Fortalecimiento de la gestión de la calidad</t>
  </si>
  <si>
    <t>Investigación, innovacion e interacción social</t>
  </si>
  <si>
    <t>Sistema de investigación</t>
  </si>
  <si>
    <t>Implementación del Ecosistema de Ciencia, Tecnologia e Innovación</t>
  </si>
  <si>
    <t>Grupos de investigación</t>
  </si>
  <si>
    <t>Implementación del programa Excelencia en Investigación</t>
  </si>
  <si>
    <t>Innovación y transferencia</t>
  </si>
  <si>
    <t>Fortalecimiento a la gestión de la innovación y la transferencia</t>
  </si>
  <si>
    <t>Interacción social</t>
  </si>
  <si>
    <t>Reconocimiento e Interacción Social para la Paz Territorial "Unicauca para ti"</t>
  </si>
  <si>
    <t>Formación Integral con cultura y bienestar</t>
  </si>
  <si>
    <t>Agenda Cultural</t>
  </si>
  <si>
    <t>Agenda Cultural Unicaucana</t>
  </si>
  <si>
    <t>Consolidación de una Agenda Cultural como un espacio propicio para el esparcimiento cultural tanto de la comunidad universitaria como de la ciudadanía en general</t>
  </si>
  <si>
    <t>Agenda de Bienestar</t>
  </si>
  <si>
    <t>Unicauca en movimiento</t>
  </si>
  <si>
    <t>Implementación de espacios de libre esparcimiento para el desarrollo físico y emocional integral para la comunidad universitaria</t>
  </si>
  <si>
    <t>Deporte y Recreación para Todos</t>
  </si>
  <si>
    <t>Atención asistencial, promoción, prevención y desarrollo humano</t>
  </si>
  <si>
    <t>Universidad Verde</t>
  </si>
  <si>
    <t>Fortalecimiento del uso de medios de transporte alternativo “Univercicleta”</t>
  </si>
  <si>
    <t>Fortalecimiento de la gestión ambiental de la Universidad del Cauca</t>
  </si>
  <si>
    <t xml:space="preserve">Permanencia y Graduacion </t>
  </si>
  <si>
    <t>Programa PermaneSer</t>
  </si>
  <si>
    <t xml:space="preserve">Implementación del Modelo de  permanencia y graduación estudiantil </t>
  </si>
  <si>
    <t>Diversidad cultural y paz</t>
  </si>
  <si>
    <t>UniCauca un solo latir</t>
  </si>
  <si>
    <t>Generación de procesos formativos que permitan el reconocimiento de la diferencia, la formación ciudadanía y mejoren la cultura institucional</t>
  </si>
  <si>
    <t>Fortalecimiento de la Orquesta Sinfónica Universidad del cauca</t>
  </si>
  <si>
    <t>Fortalecimiento Institucional</t>
  </si>
  <si>
    <t>Articulación interna</t>
  </si>
  <si>
    <t>Fortalecimiento Administrativo</t>
  </si>
  <si>
    <t>Rediseño de la planta del personal administrativo  de la Universidad del Cauca</t>
  </si>
  <si>
    <t>Administración armónica</t>
  </si>
  <si>
    <t>Modernizacion de las tecnologías de Información.</t>
  </si>
  <si>
    <t>Modernización de red y plataformas tecnológicas de la Universidad del Cauca</t>
  </si>
  <si>
    <t>Consolidación de la información de los sistemas de información de la Universidad del Cauca</t>
  </si>
  <si>
    <t>Modernización de las tecnologías de información y comunicación “Data Center Universidad del Cauca”</t>
  </si>
  <si>
    <t>Actualizacion de los bienes muebles e inmuebles</t>
  </si>
  <si>
    <t>Marcación de los bienes muebles e inmuebles de la Universidad del Cauca</t>
  </si>
  <si>
    <t>Infraestructura</t>
  </si>
  <si>
    <t>Plan Maestro Urbanístico y Arquitectónico de la Universidad del Cauca</t>
  </si>
  <si>
    <t>Elaboración de diseños y estudios previos para implementación del Plan Maestro Urbanístico y Arquitectónico de la Universidad del Cauca 2018-2022</t>
  </si>
  <si>
    <t>Desarrollo de Construcciones nuevas y obras civiles para implementación del Plan Maestro Urbanístico y Arquitectónico 2018-2022</t>
  </si>
  <si>
    <t>Adquisición de Mobiliario, equipos y equipos especiales para implementación del Plan Maestro Urbanístico y Arquitectónico 2018-2022</t>
  </si>
  <si>
    <t>Realización de adecuaciones, acabados arquitectonicos, cambios de uso e Iluminación, redes eléctricas, de voz y datos para implementación del Plan Maestro Urbanístico y Arquitectónico</t>
  </si>
  <si>
    <t>Generación de espacios de movilidad y parqueaderos para implementación del Plan Maestro Urbanístico y Arquitectónico 2018-2022</t>
  </si>
  <si>
    <t>Desarrollo de consultorías relacionadas con proyectos de infraestructura y desarrollo de sistemas de información</t>
  </si>
  <si>
    <t>Grandes intervenciones que requieren de gestión de recursos</t>
  </si>
  <si>
    <t>Gobernanza Universitaria participativa</t>
  </si>
  <si>
    <t>Transparencia y eficiencia universitaria</t>
  </si>
  <si>
    <t>Racionalización de trámites institucionales</t>
  </si>
  <si>
    <t>Actualización de la normatividad universitaria</t>
  </si>
  <si>
    <t>Plan de actualización documental de la Universidad del Cauca</t>
  </si>
  <si>
    <t>Sostenibilidad financiera</t>
  </si>
  <si>
    <t>Plan de sostenibilidad a Largo plazo de la Universidad del Cauca</t>
  </si>
  <si>
    <r>
      <t>1.</t>
    </r>
    <r>
      <rPr>
        <sz val="12"/>
        <color rgb="FF051423"/>
        <rFont val="Arial"/>
        <family val="2"/>
      </rPr>
      <t xml:space="preserve">Misión y Proyecto Institucional </t>
    </r>
  </si>
  <si>
    <t>2.Estudiantes</t>
  </si>
  <si>
    <t>Matriz de consolidación del seguimiento ala Plan de Acción Institucional</t>
  </si>
  <si>
    <t>3.Profesores</t>
  </si>
  <si>
    <t>Proyectos de inversión: 34</t>
  </si>
  <si>
    <r>
      <t>4.</t>
    </r>
    <r>
      <rPr>
        <sz val="12"/>
        <color rgb="FF051423"/>
        <rFont val="Arial"/>
        <family val="2"/>
      </rPr>
      <t>Procesos académicos</t>
    </r>
  </si>
  <si>
    <t>Proyectos de funcionamiento: 7</t>
  </si>
  <si>
    <t>5. Visibilidad nacional e internacional</t>
  </si>
  <si>
    <t>Total proyectos PDI: 41</t>
  </si>
  <si>
    <t>6. Investigación y creación artística</t>
  </si>
  <si>
    <r>
      <t>7.</t>
    </r>
    <r>
      <rPr>
        <sz val="12"/>
        <color rgb="FF051423"/>
        <rFont val="Arial"/>
        <family val="2"/>
      </rPr>
      <t>Pertinencia e impacto social</t>
    </r>
  </si>
  <si>
    <r>
      <t>8.</t>
    </r>
    <r>
      <rPr>
        <sz val="12"/>
        <color rgb="FF051423"/>
        <rFont val="Arial"/>
        <family val="2"/>
      </rPr>
      <t>Procesos de autoevaluación y autorregulación</t>
    </r>
  </si>
  <si>
    <t>9. Bienestar institucional</t>
  </si>
  <si>
    <t>10.Organización, gestión y administración</t>
  </si>
  <si>
    <t>11. Recursos de apoyo académico e infrestructura física</t>
  </si>
  <si>
    <r>
      <t>12.</t>
    </r>
    <r>
      <rPr>
        <sz val="12"/>
        <color rgb="FF051423"/>
        <rFont val="Arial"/>
        <family val="2"/>
      </rPr>
      <t>Recursos financieros</t>
    </r>
  </si>
  <si>
    <t>Oficina de Planeación y Desarrollo Institucional</t>
  </si>
  <si>
    <t>Peso Componente en el eje</t>
  </si>
  <si>
    <t>Peso del componentes al PDI</t>
  </si>
  <si>
    <t>Peso Programa en el componente</t>
  </si>
  <si>
    <t>Peso Programa en el PDI</t>
  </si>
  <si>
    <t>Peso Proyecto</t>
  </si>
  <si>
    <t>Peso del proyecto al PDI</t>
  </si>
  <si>
    <t>AVANCE</t>
  </si>
  <si>
    <t>Armonización de las mallas curriculares</t>
  </si>
  <si>
    <t>Unidad pedagógica de las licenciaturas</t>
  </si>
  <si>
    <t>Programa de Desarrollo de competencias del profesor Unicaucano</t>
  </si>
  <si>
    <t xml:space="preserve">Plan de formación y desarrollo profesoral </t>
  </si>
  <si>
    <t>Programa de Formación Integral Social y Humanistica- FISH</t>
  </si>
  <si>
    <t>Fortalecimiento Programa de Formación Integral Social y Humanistica- FISH</t>
  </si>
  <si>
    <t xml:space="preserve">Fortalecimiento físico y  tecnológico  de la División de Registro y Control Académico </t>
  </si>
  <si>
    <t>Fortalecimiento de la plataforma SIMCA de DARCA</t>
  </si>
  <si>
    <t>Fortalecimiento de los programas de la Universidad del Cauca en la región</t>
  </si>
  <si>
    <t>Egresados: Una comunidad universitaria viva y comprometida con la Institución</t>
  </si>
  <si>
    <t>Plan de vinculación y desarrollo integral de los Egresados</t>
  </si>
  <si>
    <t xml:space="preserve">Programa para la atención educativa de las personas con discapacidad </t>
  </si>
  <si>
    <t>Consolidación de los procesos académico – administrativos de los programas de posgrados</t>
  </si>
  <si>
    <t>Direccionamiento estratégico de procesos y procedimientos académicos y administrativos del centro de posgrados de la Universidad del Cauca</t>
  </si>
  <si>
    <t>Certificación de procesos Acreditación Instituciona</t>
  </si>
  <si>
    <t>Fortalecimiento de la gestión de la calidad y acreditación de la Universidad del Cauca</t>
  </si>
  <si>
    <t xml:space="preserve">Fortalecimiento de la gestión de la calidad y acreditación de la Universidad del Cauca: a) Plan - Implementaciòn de un sistema de Gestiòn de Calidad bajo los lineamientos de la ley 872 de 2003 e ISO 9001:2015  (certificación ISO 9001-2015) b) Plan de renovación de la acreditación institucional y acreditación de programas </t>
  </si>
  <si>
    <t>Fortalecimiento de los programas de pregrado y posgrado  acreditados y acreditables</t>
  </si>
  <si>
    <t>Atención a los planes de mejoramiento de los programas de pregrado y posgrado acreditados y acreditables</t>
  </si>
  <si>
    <t>Peso eje en el PDI</t>
  </si>
  <si>
    <t>Código:  PE-GE-2.4-FOR-49</t>
  </si>
  <si>
    <t>Versión: 1</t>
  </si>
  <si>
    <t xml:space="preserve">Gestión Estratégica
Gestión de la Planeación y Desarrollo Institucional
Seguimiento y Evaluación a Plan de Acción Anual del Plan de Desarrollo  Institucional </t>
  </si>
  <si>
    <t>Avance acumulado por indicador a 2020 en porcentaje (%)</t>
  </si>
  <si>
    <t>PROGRAMADO</t>
  </si>
  <si>
    <t>SEMESTRE 1</t>
  </si>
  <si>
    <t>SEMESTRE 2</t>
  </si>
  <si>
    <t>Versión: 2</t>
  </si>
  <si>
    <t xml:space="preserve">TABLA # 2 - PERIODO  </t>
  </si>
  <si>
    <t xml:space="preserve">TABLA 1 - VIGENCIA </t>
  </si>
  <si>
    <t>Fecha de vigencia: 22-11-2021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</si>
</sst>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_-;\-&quot;$&quot;* #,##0_-;_-&quot;$&quot;* &quot;-&quot;_-;_-@"/>
    <numFmt numFmtId="165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mo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51423"/>
      <name val="Arial"/>
      <family val="2"/>
    </font>
    <font>
      <sz val="28"/>
      <color rgb="FF000000"/>
      <name val="Arial"/>
      <family val="2"/>
    </font>
    <font>
      <b/>
      <sz val="28"/>
      <color rgb="FF000000"/>
      <name val="Arial"/>
      <family val="2"/>
    </font>
    <font>
      <sz val="28"/>
      <color theme="1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rgb="FFD0CECE"/>
        <bgColor rgb="FFD0CECE"/>
      </patternFill>
    </fill>
    <fill>
      <patternFill patternType="solid">
        <fgColor rgb="FFD9E2F3"/>
        <bgColor rgb="FFD9E2F3"/>
      </patternFill>
    </fill>
    <fill>
      <patternFill patternType="solid">
        <fgColor theme="0" tint="-0.14999847407452621"/>
        <bgColor rgb="FFD0CECE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/>
      <right/>
      <top style="thick">
        <color theme="0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medium">
        <color indexed="64"/>
      </bottom>
      <diagonal/>
    </border>
    <border>
      <left/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/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ck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2" applyFont="1" applyAlignment="1" applyProtection="1"/>
    <xf numFmtId="0" fontId="3" fillId="0" borderId="0" xfId="2" applyFont="1" applyAlignment="1" applyProtection="1">
      <alignment horizontal="center" vertical="center"/>
    </xf>
    <xf numFmtId="9" fontId="3" fillId="0" borderId="0" xfId="3" applyFont="1" applyAlignment="1" applyProtection="1"/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26" xfId="2" applyFont="1" applyFill="1" applyBorder="1" applyAlignment="1" applyProtection="1">
      <alignment horizontal="center" vertical="center" wrapText="1"/>
    </xf>
    <xf numFmtId="0" fontId="5" fillId="3" borderId="27" xfId="2" applyFont="1" applyFill="1" applyBorder="1" applyAlignment="1" applyProtection="1">
      <alignment horizontal="center" vertical="center" wrapText="1"/>
    </xf>
    <xf numFmtId="0" fontId="5" fillId="3" borderId="28" xfId="2" applyFont="1" applyFill="1" applyBorder="1" applyAlignment="1" applyProtection="1">
      <alignment horizontal="center" vertical="center" wrapText="1"/>
    </xf>
    <xf numFmtId="0" fontId="10" fillId="4" borderId="0" xfId="2" applyFont="1" applyFill="1" applyAlignment="1" applyProtection="1">
      <alignment horizontal="left"/>
    </xf>
    <xf numFmtId="0" fontId="4" fillId="4" borderId="0" xfId="2" applyFont="1" applyFill="1" applyAlignment="1" applyProtection="1"/>
    <xf numFmtId="0" fontId="10" fillId="4" borderId="0" xfId="2" applyFont="1" applyFill="1" applyAlignment="1" applyProtection="1"/>
    <xf numFmtId="0" fontId="4" fillId="4" borderId="0" xfId="2" applyFont="1" applyFill="1" applyBorder="1" applyProtection="1"/>
    <xf numFmtId="0" fontId="4" fillId="4" borderId="0" xfId="2" applyFont="1" applyFill="1" applyBorder="1" applyAlignment="1" applyProtection="1">
      <alignment horizontal="center" vertical="center"/>
    </xf>
    <xf numFmtId="164" fontId="4" fillId="4" borderId="0" xfId="2" applyNumberFormat="1" applyFont="1" applyFill="1" applyBorder="1" applyProtection="1"/>
    <xf numFmtId="9" fontId="4" fillId="4" borderId="0" xfId="3" applyFont="1" applyFill="1" applyBorder="1" applyProtection="1"/>
    <xf numFmtId="0" fontId="4" fillId="4" borderId="0" xfId="2" applyFont="1" applyFill="1" applyBorder="1" applyAlignment="1" applyProtection="1">
      <alignment horizontal="left" vertical="center" readingOrder="1"/>
    </xf>
    <xf numFmtId="0" fontId="4" fillId="10" borderId="0" xfId="2" applyFont="1" applyFill="1" applyBorder="1" applyAlignment="1" applyProtection="1">
      <alignment horizontal="left"/>
    </xf>
    <xf numFmtId="0" fontId="4" fillId="10" borderId="0" xfId="2" applyFont="1" applyFill="1" applyBorder="1" applyAlignment="1" applyProtection="1">
      <alignment horizontal="center" vertical="center"/>
    </xf>
    <xf numFmtId="164" fontId="4" fillId="10" borderId="0" xfId="2" applyNumberFormat="1" applyFont="1" applyFill="1" applyBorder="1" applyAlignment="1" applyProtection="1">
      <alignment horizontal="left"/>
    </xf>
    <xf numFmtId="9" fontId="4" fillId="10" borderId="0" xfId="3" applyFont="1" applyFill="1" applyBorder="1" applyAlignment="1" applyProtection="1">
      <alignment horizontal="left"/>
    </xf>
    <xf numFmtId="0" fontId="4" fillId="4" borderId="0" xfId="2" applyFont="1" applyFill="1" applyBorder="1" applyAlignment="1" applyProtection="1">
      <alignment vertical="center" wrapText="1"/>
    </xf>
    <xf numFmtId="0" fontId="4" fillId="4" borderId="0" xfId="2" applyFont="1" applyFill="1" applyBorder="1" applyAlignment="1" applyProtection="1">
      <alignment vertical="center"/>
    </xf>
    <xf numFmtId="9" fontId="4" fillId="4" borderId="0" xfId="2" applyNumberFormat="1" applyFont="1" applyFill="1" applyBorder="1" applyProtection="1"/>
    <xf numFmtId="0" fontId="3" fillId="0" borderId="0" xfId="2" applyFont="1" applyFill="1" applyAlignment="1" applyProtection="1"/>
    <xf numFmtId="0" fontId="8" fillId="0" borderId="35" xfId="2" applyFont="1" applyFill="1" applyBorder="1" applyAlignment="1" applyProtection="1">
      <alignment horizontal="center" vertical="center" wrapText="1"/>
    </xf>
    <xf numFmtId="9" fontId="8" fillId="0" borderId="35" xfId="2" applyNumberFormat="1" applyFont="1" applyFill="1" applyBorder="1" applyAlignment="1" applyProtection="1">
      <alignment horizontal="center" vertical="center" wrapText="1"/>
    </xf>
    <xf numFmtId="9" fontId="8" fillId="0" borderId="34" xfId="1" applyFont="1" applyFill="1" applyBorder="1" applyAlignment="1" applyProtection="1">
      <alignment horizontal="right" vertical="center" wrapText="1"/>
    </xf>
    <xf numFmtId="9" fontId="8" fillId="0" borderId="35" xfId="1" applyFont="1" applyFill="1" applyBorder="1" applyAlignment="1" applyProtection="1">
      <alignment horizontal="right" vertical="center" wrapText="1"/>
    </xf>
    <xf numFmtId="9" fontId="8" fillId="0" borderId="5" xfId="1" applyFont="1" applyFill="1" applyBorder="1" applyAlignment="1" applyProtection="1">
      <alignment horizontal="center" vertical="center" wrapText="1"/>
    </xf>
    <xf numFmtId="0" fontId="8" fillId="0" borderId="41" xfId="2" applyFont="1" applyFill="1" applyBorder="1" applyAlignment="1" applyProtection="1">
      <alignment horizontal="center" vertical="center" wrapText="1"/>
    </xf>
    <xf numFmtId="9" fontId="8" fillId="0" borderId="41" xfId="2" applyNumberFormat="1" applyFont="1" applyFill="1" applyBorder="1" applyAlignment="1" applyProtection="1">
      <alignment horizontal="center" vertical="center" wrapText="1"/>
    </xf>
    <xf numFmtId="9" fontId="8" fillId="0" borderId="40" xfId="1" applyFont="1" applyFill="1" applyBorder="1" applyAlignment="1" applyProtection="1">
      <alignment horizontal="right" vertical="center" wrapText="1"/>
    </xf>
    <xf numFmtId="9" fontId="8" fillId="0" borderId="41" xfId="1" applyFont="1" applyFill="1" applyBorder="1" applyAlignment="1" applyProtection="1">
      <alignment horizontal="right" vertical="center" wrapText="1"/>
    </xf>
    <xf numFmtId="0" fontId="8" fillId="0" borderId="41" xfId="2" applyFont="1" applyFill="1" applyBorder="1" applyAlignment="1">
      <alignment horizontal="center" vertical="center" wrapText="1"/>
    </xf>
    <xf numFmtId="9" fontId="8" fillId="0" borderId="41" xfId="2" applyNumberFormat="1" applyFont="1" applyFill="1" applyBorder="1" applyAlignment="1">
      <alignment horizontal="center" vertical="center" wrapText="1"/>
    </xf>
    <xf numFmtId="0" fontId="8" fillId="0" borderId="42" xfId="2" applyFont="1" applyFill="1" applyBorder="1" applyAlignment="1" applyProtection="1">
      <alignment horizontal="center" vertical="center" wrapText="1"/>
    </xf>
    <xf numFmtId="0" fontId="8" fillId="0" borderId="45" xfId="2" applyFont="1" applyFill="1" applyBorder="1" applyAlignment="1" applyProtection="1">
      <alignment vertical="center" wrapText="1"/>
    </xf>
    <xf numFmtId="9" fontId="8" fillId="0" borderId="46" xfId="1" applyFont="1" applyFill="1" applyBorder="1" applyAlignment="1" applyProtection="1">
      <alignment horizontal="right" vertical="center" wrapText="1"/>
    </xf>
    <xf numFmtId="9" fontId="8" fillId="0" borderId="47" xfId="1" applyFont="1" applyFill="1" applyBorder="1" applyAlignment="1" applyProtection="1">
      <alignment horizontal="right" vertical="center" wrapText="1"/>
    </xf>
    <xf numFmtId="9" fontId="8" fillId="0" borderId="52" xfId="1" applyFont="1" applyFill="1" applyBorder="1" applyAlignment="1" applyProtection="1">
      <alignment horizontal="center" vertical="center" wrapText="1"/>
    </xf>
    <xf numFmtId="9" fontId="8" fillId="0" borderId="53" xfId="1" applyFont="1" applyFill="1" applyBorder="1" applyAlignment="1" applyProtection="1">
      <alignment horizontal="center" vertical="center" wrapText="1"/>
    </xf>
    <xf numFmtId="9" fontId="8" fillId="0" borderId="54" xfId="1" applyFont="1" applyFill="1" applyBorder="1" applyAlignment="1" applyProtection="1">
      <alignment horizontal="center" vertical="center" wrapText="1"/>
    </xf>
    <xf numFmtId="9" fontId="8" fillId="0" borderId="55" xfId="3" applyFont="1" applyFill="1" applyBorder="1" applyAlignment="1" applyProtection="1">
      <alignment horizontal="center" vertical="center" wrapText="1"/>
    </xf>
    <xf numFmtId="0" fontId="15" fillId="3" borderId="0" xfId="1" applyNumberFormat="1" applyFont="1" applyFill="1" applyBorder="1" applyAlignment="1">
      <alignment horizontal="center" vertical="center"/>
    </xf>
    <xf numFmtId="0" fontId="16" fillId="5" borderId="56" xfId="0" applyFont="1" applyFill="1" applyBorder="1" applyAlignment="1">
      <alignment horizontal="center" vertical="center" wrapText="1"/>
    </xf>
    <xf numFmtId="9" fontId="16" fillId="5" borderId="56" xfId="1" applyNumberFormat="1" applyFont="1" applyFill="1" applyBorder="1" applyAlignment="1">
      <alignment horizontal="center" vertical="center" wrapText="1"/>
    </xf>
    <xf numFmtId="165" fontId="16" fillId="5" borderId="56" xfId="1" applyNumberFormat="1" applyFont="1" applyFill="1" applyBorder="1" applyAlignment="1">
      <alignment horizontal="center" vertical="center" wrapText="1"/>
    </xf>
    <xf numFmtId="165" fontId="16" fillId="5" borderId="57" xfId="1" applyNumberFormat="1" applyFont="1" applyFill="1" applyBorder="1" applyAlignment="1">
      <alignment horizontal="center" vertical="center" wrapText="1"/>
    </xf>
    <xf numFmtId="165" fontId="16" fillId="0" borderId="56" xfId="1" applyNumberFormat="1" applyFont="1" applyFill="1" applyBorder="1" applyAlignment="1">
      <alignment horizontal="center" vertical="center" wrapText="1"/>
    </xf>
    <xf numFmtId="165" fontId="18" fillId="0" borderId="58" xfId="0" applyNumberFormat="1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6" fillId="5" borderId="58" xfId="0" applyFont="1" applyFill="1" applyBorder="1" applyAlignment="1">
      <alignment horizontal="center" vertical="center" wrapText="1"/>
    </xf>
    <xf numFmtId="9" fontId="16" fillId="5" borderId="58" xfId="1" applyNumberFormat="1" applyFont="1" applyFill="1" applyBorder="1" applyAlignment="1">
      <alignment horizontal="center" vertical="center" wrapText="1"/>
    </xf>
    <xf numFmtId="165" fontId="16" fillId="5" borderId="58" xfId="1" applyNumberFormat="1" applyFont="1" applyFill="1" applyBorder="1" applyAlignment="1">
      <alignment horizontal="center" vertical="center" wrapText="1"/>
    </xf>
    <xf numFmtId="9" fontId="17" fillId="5" borderId="58" xfId="1" applyNumberFormat="1" applyFont="1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 wrapText="1"/>
    </xf>
    <xf numFmtId="9" fontId="19" fillId="5" borderId="58" xfId="1" applyNumberFormat="1" applyFont="1" applyFill="1" applyBorder="1" applyAlignment="1">
      <alignment horizontal="center" vertical="center" wrapText="1"/>
    </xf>
    <xf numFmtId="165" fontId="18" fillId="5" borderId="58" xfId="1" applyNumberFormat="1" applyFont="1" applyFill="1" applyBorder="1" applyAlignment="1">
      <alignment horizontal="center" vertical="center" wrapText="1"/>
    </xf>
    <xf numFmtId="0" fontId="16" fillId="6" borderId="58" xfId="0" applyFont="1" applyFill="1" applyBorder="1" applyAlignment="1">
      <alignment horizontal="center" vertical="center" wrapText="1"/>
    </xf>
    <xf numFmtId="9" fontId="16" fillId="6" borderId="58" xfId="1" applyNumberFormat="1" applyFont="1" applyFill="1" applyBorder="1" applyAlignment="1">
      <alignment horizontal="center" vertical="center" wrapText="1"/>
    </xf>
    <xf numFmtId="165" fontId="16" fillId="6" borderId="58" xfId="1" applyNumberFormat="1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9" fontId="17" fillId="7" borderId="58" xfId="1" applyNumberFormat="1" applyFont="1" applyFill="1" applyBorder="1" applyAlignment="1">
      <alignment horizontal="center" vertical="center" wrapText="1"/>
    </xf>
    <xf numFmtId="165" fontId="16" fillId="7" borderId="58" xfId="1" applyNumberFormat="1" applyFont="1" applyFill="1" applyBorder="1" applyAlignment="1">
      <alignment horizontal="center" vertical="center" wrapText="1"/>
    </xf>
    <xf numFmtId="9" fontId="16" fillId="7" borderId="58" xfId="1" applyNumberFormat="1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vertical="center" wrapText="1"/>
    </xf>
    <xf numFmtId="9" fontId="17" fillId="7" borderId="58" xfId="1" applyNumberFormat="1" applyFont="1" applyFill="1" applyBorder="1" applyAlignment="1">
      <alignment vertical="center" wrapText="1"/>
    </xf>
    <xf numFmtId="165" fontId="16" fillId="7" borderId="58" xfId="1" applyNumberFormat="1" applyFont="1" applyFill="1" applyBorder="1" applyAlignment="1">
      <alignment vertical="center" wrapText="1"/>
    </xf>
    <xf numFmtId="9" fontId="16" fillId="7" borderId="58" xfId="1" applyNumberFormat="1" applyFont="1" applyFill="1" applyBorder="1" applyAlignment="1">
      <alignment vertical="center" wrapText="1"/>
    </xf>
    <xf numFmtId="9" fontId="16" fillId="7" borderId="58" xfId="0" applyNumberFormat="1" applyFont="1" applyFill="1" applyBorder="1" applyAlignment="1">
      <alignment vertical="center" wrapText="1"/>
    </xf>
    <xf numFmtId="0" fontId="16" fillId="8" borderId="58" xfId="0" applyFont="1" applyFill="1" applyBorder="1" applyAlignment="1">
      <alignment horizontal="center" vertical="center" wrapText="1"/>
    </xf>
    <xf numFmtId="165" fontId="17" fillId="8" borderId="58" xfId="1" applyNumberFormat="1" applyFont="1" applyFill="1" applyBorder="1" applyAlignment="1">
      <alignment horizontal="center" vertical="center" wrapText="1"/>
    </xf>
    <xf numFmtId="165" fontId="16" fillId="8" borderId="58" xfId="1" applyNumberFormat="1" applyFont="1" applyFill="1" applyBorder="1" applyAlignment="1">
      <alignment horizontal="center" vertical="center" wrapText="1"/>
    </xf>
    <xf numFmtId="9" fontId="16" fillId="8" borderId="58" xfId="1" applyNumberFormat="1" applyFont="1" applyFill="1" applyBorder="1" applyAlignment="1">
      <alignment horizontal="center" vertical="center" wrapText="1"/>
    </xf>
    <xf numFmtId="9" fontId="17" fillId="8" borderId="58" xfId="1" applyNumberFormat="1" applyFont="1" applyFill="1" applyBorder="1" applyAlignment="1">
      <alignment horizontal="center" vertical="center" wrapText="1"/>
    </xf>
    <xf numFmtId="0" fontId="18" fillId="8" borderId="58" xfId="0" applyFont="1" applyFill="1" applyBorder="1" applyAlignment="1">
      <alignment horizontal="center" vertical="center" wrapText="1"/>
    </xf>
    <xf numFmtId="9" fontId="18" fillId="8" borderId="58" xfId="1" applyNumberFormat="1" applyFont="1" applyFill="1" applyBorder="1" applyAlignment="1">
      <alignment horizontal="center" vertical="center" wrapText="1"/>
    </xf>
    <xf numFmtId="165" fontId="18" fillId="8" borderId="58" xfId="1" applyNumberFormat="1" applyFont="1" applyFill="1" applyBorder="1" applyAlignment="1">
      <alignment horizontal="center" vertical="center" wrapText="1"/>
    </xf>
    <xf numFmtId="0" fontId="16" fillId="9" borderId="58" xfId="0" applyFont="1" applyFill="1" applyBorder="1" applyAlignment="1">
      <alignment horizontal="center" vertical="center" wrapText="1"/>
    </xf>
    <xf numFmtId="9" fontId="17" fillId="9" borderId="58" xfId="1" applyNumberFormat="1" applyFont="1" applyFill="1" applyBorder="1" applyAlignment="1">
      <alignment horizontal="center" vertical="center" wrapText="1"/>
    </xf>
    <xf numFmtId="165" fontId="16" fillId="9" borderId="58" xfId="1" applyNumberFormat="1" applyFont="1" applyFill="1" applyBorder="1" applyAlignment="1">
      <alignment horizontal="center" vertical="center" wrapText="1"/>
    </xf>
    <xf numFmtId="9" fontId="16" fillId="9" borderId="58" xfId="1" applyNumberFormat="1" applyFont="1" applyFill="1" applyBorder="1" applyAlignment="1">
      <alignment horizontal="center" vertical="center" wrapText="1"/>
    </xf>
    <xf numFmtId="0" fontId="16" fillId="11" borderId="58" xfId="0" applyFont="1" applyFill="1" applyBorder="1" applyAlignment="1">
      <alignment horizontal="center" vertical="center" wrapText="1"/>
    </xf>
    <xf numFmtId="9" fontId="16" fillId="11" borderId="58" xfId="1" applyNumberFormat="1" applyFont="1" applyFill="1" applyBorder="1" applyAlignment="1">
      <alignment horizontal="center" vertical="center" wrapText="1"/>
    </xf>
    <xf numFmtId="165" fontId="16" fillId="11" borderId="58" xfId="1" applyNumberFormat="1" applyFont="1" applyFill="1" applyBorder="1" applyAlignment="1">
      <alignment horizontal="center" vertical="center" wrapText="1"/>
    </xf>
    <xf numFmtId="0" fontId="18" fillId="11" borderId="58" xfId="0" applyFont="1" applyFill="1" applyBorder="1" applyAlignment="1">
      <alignment horizontal="center" vertical="center" wrapText="1"/>
    </xf>
    <xf numFmtId="165" fontId="18" fillId="11" borderId="58" xfId="1" applyNumberFormat="1" applyFont="1" applyFill="1" applyBorder="1" applyAlignment="1">
      <alignment horizontal="center" vertical="center" wrapText="1"/>
    </xf>
    <xf numFmtId="9" fontId="18" fillId="11" borderId="58" xfId="1" applyNumberFormat="1" applyFont="1" applyFill="1" applyBorder="1" applyAlignment="1">
      <alignment horizontal="center" vertical="center" wrapText="1"/>
    </xf>
    <xf numFmtId="0" fontId="18" fillId="9" borderId="58" xfId="0" applyFont="1" applyFill="1" applyBorder="1" applyAlignment="1">
      <alignment horizontal="center" vertical="center" wrapText="1"/>
    </xf>
    <xf numFmtId="9" fontId="18" fillId="9" borderId="58" xfId="1" applyNumberFormat="1" applyFont="1" applyFill="1" applyBorder="1" applyAlignment="1">
      <alignment horizontal="center" vertical="center" wrapText="1"/>
    </xf>
    <xf numFmtId="165" fontId="18" fillId="9" borderId="58" xfId="1" applyNumberFormat="1" applyFont="1" applyFill="1" applyBorder="1" applyAlignment="1">
      <alignment horizontal="center" vertical="center" wrapText="1"/>
    </xf>
    <xf numFmtId="0" fontId="18" fillId="0" borderId="0" xfId="0" applyFont="1"/>
    <xf numFmtId="10" fontId="19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5" fontId="18" fillId="0" borderId="0" xfId="0" applyNumberFormat="1" applyFont="1"/>
    <xf numFmtId="165" fontId="18" fillId="0" borderId="0" xfId="0" applyNumberFormat="1" applyFont="1" applyBorder="1"/>
    <xf numFmtId="0" fontId="18" fillId="0" borderId="0" xfId="0" applyFont="1" applyBorder="1"/>
    <xf numFmtId="165" fontId="18" fillId="0" borderId="0" xfId="1" applyNumberFormat="1" applyFont="1"/>
    <xf numFmtId="0" fontId="8" fillId="0" borderId="35" xfId="2" applyFont="1" applyFill="1" applyBorder="1" applyAlignment="1" applyProtection="1">
      <alignment horizontal="center" vertical="center" wrapText="1"/>
    </xf>
    <xf numFmtId="0" fontId="4" fillId="4" borderId="0" xfId="2" applyFont="1" applyFill="1" applyAlignment="1" applyProtection="1"/>
    <xf numFmtId="0" fontId="3" fillId="0" borderId="0" xfId="2" applyFont="1" applyAlignment="1" applyProtection="1"/>
    <xf numFmtId="0" fontId="22" fillId="0" borderId="0" xfId="2" applyFont="1" applyAlignment="1" applyProtection="1"/>
    <xf numFmtId="164" fontId="5" fillId="3" borderId="30" xfId="2" applyNumberFormat="1" applyFont="1" applyFill="1" applyBorder="1" applyAlignment="1" applyProtection="1">
      <alignment horizontal="center" vertical="center" wrapText="1"/>
    </xf>
    <xf numFmtId="0" fontId="5" fillId="3" borderId="18" xfId="2" applyFont="1" applyFill="1" applyBorder="1" applyAlignment="1" applyProtection="1">
      <alignment horizontal="center" vertical="center" wrapText="1"/>
    </xf>
    <xf numFmtId="164" fontId="5" fillId="3" borderId="24" xfId="2" applyNumberFormat="1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center" vertical="center" wrapText="1"/>
    </xf>
    <xf numFmtId="0" fontId="13" fillId="0" borderId="3" xfId="2" applyFont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 readingOrder="1"/>
    </xf>
    <xf numFmtId="9" fontId="8" fillId="0" borderId="38" xfId="1" applyFont="1" applyFill="1" applyBorder="1" applyAlignment="1" applyProtection="1">
      <alignment horizontal="center" vertical="center" wrapText="1"/>
    </xf>
    <xf numFmtId="9" fontId="8" fillId="0" borderId="44" xfId="1" applyFont="1" applyFill="1" applyBorder="1" applyAlignment="1" applyProtection="1">
      <alignment horizontal="center" vertical="center" wrapText="1"/>
    </xf>
    <xf numFmtId="9" fontId="8" fillId="0" borderId="48" xfId="1" applyFont="1" applyFill="1" applyBorder="1" applyAlignment="1" applyProtection="1">
      <alignment horizontal="center" vertical="center" wrapText="1"/>
    </xf>
    <xf numFmtId="0" fontId="8" fillId="0" borderId="52" xfId="2" applyFont="1" applyFill="1" applyBorder="1" applyAlignment="1" applyProtection="1">
      <alignment horizontal="center" vertical="center" wrapText="1"/>
    </xf>
    <xf numFmtId="0" fontId="8" fillId="0" borderId="53" xfId="2" applyFont="1" applyFill="1" applyBorder="1" applyAlignment="1" applyProtection="1">
      <alignment horizontal="center" vertical="center" wrapText="1"/>
    </xf>
    <xf numFmtId="0" fontId="8" fillId="0" borderId="54" xfId="2" applyFont="1" applyFill="1" applyBorder="1" applyAlignment="1" applyProtection="1">
      <alignment horizontal="center" vertical="center" wrapText="1"/>
    </xf>
    <xf numFmtId="0" fontId="8" fillId="0" borderId="35" xfId="2" applyFont="1" applyFill="1" applyBorder="1" applyAlignment="1" applyProtection="1">
      <alignment horizontal="center" vertical="center" wrapText="1"/>
    </xf>
    <xf numFmtId="0" fontId="8" fillId="0" borderId="41" xfId="2" applyFont="1" applyFill="1" applyBorder="1" applyAlignment="1" applyProtection="1">
      <alignment horizontal="center" vertical="center" wrapText="1"/>
    </xf>
    <xf numFmtId="164" fontId="8" fillId="0" borderId="37" xfId="2" applyNumberFormat="1" applyFont="1" applyFill="1" applyBorder="1" applyAlignment="1" applyProtection="1">
      <alignment horizontal="center" vertical="center" wrapText="1"/>
    </xf>
    <xf numFmtId="164" fontId="8" fillId="0" borderId="43" xfId="2" applyNumberFormat="1" applyFont="1" applyFill="1" applyBorder="1" applyAlignment="1" applyProtection="1">
      <alignment horizontal="center" vertical="center" wrapText="1"/>
    </xf>
    <xf numFmtId="0" fontId="4" fillId="4" borderId="41" xfId="2" applyFont="1" applyFill="1" applyBorder="1" applyAlignment="1" applyProtection="1"/>
    <xf numFmtId="0" fontId="3" fillId="0" borderId="41" xfId="2" applyFont="1" applyBorder="1" applyAlignment="1" applyProtection="1"/>
    <xf numFmtId="0" fontId="8" fillId="0" borderId="33" xfId="2" applyFont="1" applyFill="1" applyBorder="1" applyAlignment="1" applyProtection="1">
      <alignment horizontal="center" vertical="center" wrapText="1"/>
    </xf>
    <xf numFmtId="0" fontId="8" fillId="0" borderId="39" xfId="2" applyFont="1" applyFill="1" applyBorder="1" applyAlignment="1" applyProtection="1">
      <alignment horizontal="center" vertical="center" wrapText="1"/>
    </xf>
    <xf numFmtId="0" fontId="8" fillId="0" borderId="34" xfId="2" applyFont="1" applyFill="1" applyBorder="1" applyAlignment="1" applyProtection="1">
      <alignment horizontal="center" vertical="center" wrapText="1"/>
    </xf>
    <xf numFmtId="0" fontId="8" fillId="0" borderId="40" xfId="2" applyFont="1" applyFill="1" applyBorder="1" applyAlignment="1" applyProtection="1">
      <alignment horizontal="center" vertical="center" wrapText="1"/>
    </xf>
    <xf numFmtId="0" fontId="12" fillId="0" borderId="1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12" fillId="0" borderId="50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51" xfId="2" applyFont="1" applyBorder="1" applyAlignment="1" applyProtection="1">
      <alignment horizontal="center" vertical="center"/>
    </xf>
    <xf numFmtId="0" fontId="8" fillId="0" borderId="36" xfId="2" applyFont="1" applyFill="1" applyBorder="1" applyAlignment="1" applyProtection="1">
      <alignment horizontal="center" vertical="center" wrapText="1"/>
    </xf>
    <xf numFmtId="0" fontId="8" fillId="0" borderId="42" xfId="2" applyFont="1" applyFill="1" applyBorder="1" applyAlignment="1" applyProtection="1">
      <alignment horizontal="center" vertical="center" wrapText="1"/>
    </xf>
    <xf numFmtId="0" fontId="8" fillId="0" borderId="45" xfId="2" applyFont="1" applyFill="1" applyBorder="1" applyAlignment="1" applyProtection="1">
      <alignment horizontal="center" vertical="center" wrapText="1"/>
    </xf>
    <xf numFmtId="0" fontId="5" fillId="3" borderId="16" xfId="2" applyFont="1" applyFill="1" applyBorder="1" applyAlignment="1" applyProtection="1">
      <alignment horizontal="center" vertical="center" wrapText="1"/>
    </xf>
    <xf numFmtId="0" fontId="5" fillId="3" borderId="17" xfId="2" applyFont="1" applyFill="1" applyBorder="1" applyAlignment="1" applyProtection="1">
      <alignment horizontal="center" vertical="center" wrapText="1"/>
    </xf>
    <xf numFmtId="0" fontId="22" fillId="2" borderId="17" xfId="2" applyFont="1" applyFill="1" applyBorder="1" applyProtection="1"/>
    <xf numFmtId="0" fontId="5" fillId="3" borderId="27" xfId="2" applyFont="1" applyFill="1" applyBorder="1" applyAlignment="1" applyProtection="1">
      <alignment horizontal="center" vertical="center" wrapText="1"/>
    </xf>
    <xf numFmtId="0" fontId="5" fillId="3" borderId="28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22" fillId="2" borderId="19" xfId="2" applyFont="1" applyFill="1" applyBorder="1" applyProtection="1"/>
    <xf numFmtId="0" fontId="14" fillId="0" borderId="1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4" fillId="0" borderId="49" xfId="2" applyFont="1" applyBorder="1" applyAlignment="1" applyProtection="1">
      <alignment horizontal="left" vertical="center" readingOrder="1"/>
    </xf>
    <xf numFmtId="0" fontId="4" fillId="4" borderId="0" xfId="2" applyFont="1" applyFill="1" applyAlignment="1" applyProtection="1"/>
    <xf numFmtId="0" fontId="3" fillId="0" borderId="0" xfId="2" applyFont="1" applyAlignment="1" applyProtection="1"/>
    <xf numFmtId="0" fontId="9" fillId="4" borderId="41" xfId="2" applyFont="1" applyFill="1" applyBorder="1" applyAlignment="1" applyProtection="1"/>
    <xf numFmtId="0" fontId="9" fillId="0" borderId="41" xfId="2" applyFont="1" applyBorder="1" applyAlignment="1" applyProtection="1"/>
    <xf numFmtId="0" fontId="5" fillId="3" borderId="15" xfId="2" applyFont="1" applyFill="1" applyBorder="1" applyAlignment="1" applyProtection="1">
      <alignment horizontal="center" vertical="center" wrapText="1"/>
    </xf>
    <xf numFmtId="0" fontId="22" fillId="2" borderId="23" xfId="2" applyFont="1" applyFill="1" applyBorder="1" applyAlignment="1" applyProtection="1">
      <alignment horizontal="center" vertical="center"/>
    </xf>
    <xf numFmtId="0" fontId="5" fillId="3" borderId="18" xfId="2" applyFont="1" applyFill="1" applyBorder="1" applyAlignment="1" applyProtection="1">
      <alignment horizontal="center" vertical="center" wrapText="1"/>
    </xf>
    <xf numFmtId="0" fontId="22" fillId="2" borderId="29" xfId="2" applyFont="1" applyFill="1" applyBorder="1" applyProtection="1"/>
    <xf numFmtId="0" fontId="5" fillId="3" borderId="15" xfId="2" applyFont="1" applyFill="1" applyBorder="1" applyAlignment="1" applyProtection="1">
      <alignment horizontal="center" vertical="center"/>
    </xf>
    <xf numFmtId="0" fontId="22" fillId="2" borderId="23" xfId="2" applyFont="1" applyFill="1" applyBorder="1" applyProtection="1"/>
    <xf numFmtId="0" fontId="5" fillId="3" borderId="0" xfId="2" applyFont="1" applyFill="1" applyBorder="1" applyAlignment="1" applyProtection="1">
      <alignment horizontal="center"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22" fillId="2" borderId="24" xfId="2" applyFont="1" applyFill="1" applyBorder="1" applyProtection="1"/>
    <xf numFmtId="9" fontId="8" fillId="0" borderId="36" xfId="2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9" xfId="2" applyFont="1" applyFill="1" applyBorder="1" applyAlignment="1" applyProtection="1">
      <alignment horizontal="center" vertical="center"/>
    </xf>
    <xf numFmtId="0" fontId="5" fillId="2" borderId="10" xfId="2" applyFont="1" applyFill="1" applyBorder="1" applyAlignment="1" applyProtection="1">
      <alignment horizontal="center" vertical="center"/>
    </xf>
    <xf numFmtId="0" fontId="5" fillId="2" borderId="11" xfId="2" applyFont="1" applyFill="1" applyBorder="1" applyAlignment="1" applyProtection="1">
      <alignment horizontal="center" vertical="center"/>
    </xf>
    <xf numFmtId="0" fontId="7" fillId="3" borderId="12" xfId="2" applyFont="1" applyFill="1" applyBorder="1" applyAlignment="1" applyProtection="1">
      <alignment horizontal="center" vertical="center" wrapText="1"/>
    </xf>
    <xf numFmtId="0" fontId="7" fillId="3" borderId="20" xfId="2" applyFont="1" applyFill="1" applyBorder="1" applyAlignment="1" applyProtection="1">
      <alignment horizontal="center" vertical="center" wrapText="1"/>
    </xf>
    <xf numFmtId="0" fontId="7" fillId="3" borderId="31" xfId="2" applyFont="1" applyFill="1" applyBorder="1" applyAlignment="1" applyProtection="1">
      <alignment horizontal="center" vertical="center" wrapText="1"/>
    </xf>
    <xf numFmtId="0" fontId="7" fillId="3" borderId="13" xfId="2" applyFont="1" applyFill="1" applyBorder="1" applyAlignment="1" applyProtection="1">
      <alignment horizontal="center" vertical="center" wrapText="1"/>
    </xf>
    <xf numFmtId="0" fontId="7" fillId="3" borderId="21" xfId="2" applyFont="1" applyFill="1" applyBorder="1" applyAlignment="1" applyProtection="1">
      <alignment horizontal="center" vertical="center" wrapText="1"/>
    </xf>
    <xf numFmtId="0" fontId="7" fillId="3" borderId="32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22" fillId="2" borderId="22" xfId="2" applyFont="1" applyFill="1" applyBorder="1" applyProtection="1"/>
    <xf numFmtId="0" fontId="5" fillId="3" borderId="23" xfId="2" applyFont="1" applyFill="1" applyBorder="1" applyAlignment="1" applyProtection="1">
      <alignment horizontal="center" vertical="center" wrapText="1"/>
    </xf>
    <xf numFmtId="164" fontId="5" fillId="3" borderId="16" xfId="2" applyNumberFormat="1" applyFont="1" applyFill="1" applyBorder="1" applyAlignment="1" applyProtection="1">
      <alignment horizontal="center" vertical="center" wrapText="1"/>
    </xf>
    <xf numFmtId="0" fontId="5" fillId="2" borderId="59" xfId="2" applyFont="1" applyFill="1" applyBorder="1" applyAlignment="1" applyProtection="1">
      <alignment horizontal="center" vertical="center"/>
    </xf>
    <xf numFmtId="0" fontId="5" fillId="2" borderId="60" xfId="2" applyFont="1" applyFill="1" applyBorder="1" applyAlignment="1" applyProtection="1">
      <alignment horizontal="center" vertical="center"/>
    </xf>
    <xf numFmtId="0" fontId="5" fillId="2" borderId="61" xfId="2" applyFont="1" applyFill="1" applyBorder="1" applyAlignment="1" applyProtection="1">
      <alignment horizontal="center" vertical="center"/>
    </xf>
    <xf numFmtId="0" fontId="5" fillId="2" borderId="62" xfId="2" applyFont="1" applyFill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164" fontId="5" fillId="3" borderId="17" xfId="2" applyNumberFormat="1" applyFont="1" applyFill="1" applyBorder="1" applyAlignment="1" applyProtection="1">
      <alignment horizontal="center" vertical="center" wrapText="1"/>
    </xf>
    <xf numFmtId="165" fontId="18" fillId="9" borderId="58" xfId="1" applyNumberFormat="1" applyFont="1" applyFill="1" applyBorder="1" applyAlignment="1">
      <alignment horizontal="center" vertical="center" wrapText="1"/>
    </xf>
    <xf numFmtId="0" fontId="16" fillId="9" borderId="58" xfId="0" applyFont="1" applyFill="1" applyBorder="1" applyAlignment="1">
      <alignment horizontal="center" vertical="center" wrapText="1"/>
    </xf>
    <xf numFmtId="9" fontId="17" fillId="9" borderId="58" xfId="0" applyNumberFormat="1" applyFont="1" applyFill="1" applyBorder="1" applyAlignment="1">
      <alignment horizontal="center" vertical="center" wrapText="1"/>
    </xf>
    <xf numFmtId="9" fontId="17" fillId="9" borderId="58" xfId="1" applyNumberFormat="1" applyFont="1" applyFill="1" applyBorder="1" applyAlignment="1">
      <alignment horizontal="center" vertical="center" wrapText="1"/>
    </xf>
    <xf numFmtId="165" fontId="16" fillId="9" borderId="58" xfId="1" applyNumberFormat="1" applyFont="1" applyFill="1" applyBorder="1" applyAlignment="1">
      <alignment horizontal="center" vertical="center" wrapText="1"/>
    </xf>
    <xf numFmtId="165" fontId="16" fillId="8" borderId="58" xfId="1" applyNumberFormat="1" applyFont="1" applyFill="1" applyBorder="1" applyAlignment="1">
      <alignment horizontal="center" vertical="center" wrapText="1"/>
    </xf>
    <xf numFmtId="0" fontId="16" fillId="8" borderId="58" xfId="0" applyFont="1" applyFill="1" applyBorder="1" applyAlignment="1">
      <alignment horizontal="center" vertical="center" wrapText="1"/>
    </xf>
    <xf numFmtId="9" fontId="16" fillId="8" borderId="58" xfId="1" applyFont="1" applyFill="1" applyBorder="1" applyAlignment="1">
      <alignment horizontal="center" vertical="center" wrapText="1"/>
    </xf>
    <xf numFmtId="9" fontId="16" fillId="9" borderId="58" xfId="1" applyNumberFormat="1" applyFont="1" applyFill="1" applyBorder="1" applyAlignment="1">
      <alignment horizontal="center" vertical="center" wrapText="1"/>
    </xf>
    <xf numFmtId="9" fontId="17" fillId="8" borderId="58" xfId="1" applyNumberFormat="1" applyFont="1" applyFill="1" applyBorder="1" applyAlignment="1">
      <alignment horizontal="center" vertical="center" wrapText="1"/>
    </xf>
    <xf numFmtId="0" fontId="18" fillId="9" borderId="58" xfId="0" applyFont="1" applyFill="1" applyBorder="1" applyAlignment="1">
      <alignment horizontal="center" vertical="center" wrapText="1"/>
    </xf>
    <xf numFmtId="9" fontId="18" fillId="9" borderId="58" xfId="1" applyNumberFormat="1" applyFont="1" applyFill="1" applyBorder="1" applyAlignment="1">
      <alignment horizontal="center" vertical="center" wrapText="1"/>
    </xf>
    <xf numFmtId="9" fontId="17" fillId="6" borderId="58" xfId="1" applyNumberFormat="1" applyFont="1" applyFill="1" applyBorder="1" applyAlignment="1">
      <alignment horizontal="center" vertical="center" wrapText="1"/>
    </xf>
    <xf numFmtId="165" fontId="16" fillId="6" borderId="58" xfId="1" applyNumberFormat="1" applyFont="1" applyFill="1" applyBorder="1" applyAlignment="1">
      <alignment horizontal="center" vertical="center" wrapText="1"/>
    </xf>
    <xf numFmtId="9" fontId="16" fillId="8" borderId="58" xfId="1" applyNumberFormat="1" applyFont="1" applyFill="1" applyBorder="1" applyAlignment="1">
      <alignment horizontal="center" vertical="center" wrapText="1"/>
    </xf>
    <xf numFmtId="9" fontId="17" fillId="8" borderId="58" xfId="0" applyNumberFormat="1" applyFont="1" applyFill="1" applyBorder="1" applyAlignment="1">
      <alignment horizontal="center" vertical="center" wrapText="1"/>
    </xf>
    <xf numFmtId="165" fontId="17" fillId="8" borderId="58" xfId="1" applyNumberFormat="1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9" fontId="17" fillId="7" borderId="58" xfId="0" applyNumberFormat="1" applyFont="1" applyFill="1" applyBorder="1" applyAlignment="1">
      <alignment horizontal="center" vertical="center" wrapText="1"/>
    </xf>
    <xf numFmtId="0" fontId="16" fillId="5" borderId="56" xfId="0" applyFont="1" applyFill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center" vertical="center" wrapText="1"/>
    </xf>
    <xf numFmtId="9" fontId="17" fillId="5" borderId="56" xfId="0" applyNumberFormat="1" applyFont="1" applyFill="1" applyBorder="1" applyAlignment="1">
      <alignment horizontal="center" vertical="center" wrapText="1"/>
    </xf>
    <xf numFmtId="9" fontId="17" fillId="5" borderId="58" xfId="0" applyNumberFormat="1" applyFont="1" applyFill="1" applyBorder="1" applyAlignment="1">
      <alignment horizontal="center" vertical="center" wrapText="1"/>
    </xf>
    <xf numFmtId="0" fontId="16" fillId="6" borderId="58" xfId="0" applyFont="1" applyFill="1" applyBorder="1" applyAlignment="1">
      <alignment horizontal="center" vertical="center" wrapText="1"/>
    </xf>
    <xf numFmtId="9" fontId="17" fillId="6" borderId="58" xfId="0" applyNumberFormat="1" applyFont="1" applyFill="1" applyBorder="1" applyAlignment="1">
      <alignment horizontal="center" vertical="center" wrapText="1"/>
    </xf>
    <xf numFmtId="9" fontId="17" fillId="5" borderId="56" xfId="1" applyNumberFormat="1" applyFont="1" applyFill="1" applyBorder="1" applyAlignment="1">
      <alignment horizontal="center" vertical="center" wrapText="1"/>
    </xf>
    <xf numFmtId="9" fontId="17" fillId="5" borderId="58" xfId="1" applyNumberFormat="1" applyFont="1" applyFill="1" applyBorder="1" applyAlignment="1">
      <alignment horizontal="center" vertical="center" wrapText="1"/>
    </xf>
    <xf numFmtId="165" fontId="16" fillId="5" borderId="56" xfId="1" applyNumberFormat="1" applyFont="1" applyFill="1" applyBorder="1" applyAlignment="1">
      <alignment horizontal="center" vertical="center" wrapText="1"/>
    </xf>
    <xf numFmtId="165" fontId="16" fillId="5" borderId="58" xfId="1" applyNumberFormat="1" applyFont="1" applyFill="1" applyBorder="1" applyAlignment="1">
      <alignment horizontal="center" vertical="center" wrapText="1"/>
    </xf>
    <xf numFmtId="9" fontId="15" fillId="3" borderId="0" xfId="1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9" fontId="15" fillId="3" borderId="0" xfId="1" applyNumberFormat="1" applyFont="1" applyFill="1" applyBorder="1" applyAlignment="1">
      <alignment horizontal="center" vertical="center" wrapText="1"/>
    </xf>
    <xf numFmtId="165" fontId="15" fillId="3" borderId="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2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416983</xdr:colOff>
      <xdr:row>1</xdr:row>
      <xdr:rowOff>198438</xdr:rowOff>
    </xdr:from>
    <xdr:ext cx="3210454" cy="2103438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0733" y="896938"/>
          <a:ext cx="3210454" cy="2103438"/>
        </a:xfrm>
        <a:prstGeom prst="rect">
          <a:avLst/>
        </a:prstGeom>
        <a:noFill/>
      </xdr:spPr>
    </xdr:pic>
    <xdr:clientData fLocksWithSheet="0"/>
  </xdr:oneCellAnchor>
  <xdr:oneCellAnchor>
    <xdr:from>
      <xdr:col>49</xdr:col>
      <xdr:colOff>1285875</xdr:colOff>
      <xdr:row>1</xdr:row>
      <xdr:rowOff>179917</xdr:rowOff>
    </xdr:from>
    <xdr:ext cx="1460501" cy="1994957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84625" y="894292"/>
          <a:ext cx="1460501" cy="1994957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49</xdr:col>
      <xdr:colOff>1207874</xdr:colOff>
      <xdr:row>17</xdr:row>
      <xdr:rowOff>21648</xdr:rowOff>
    </xdr:from>
    <xdr:to>
      <xdr:col>50</xdr:col>
      <xdr:colOff>1353705</xdr:colOff>
      <xdr:row>22</xdr:row>
      <xdr:rowOff>151534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98669" y="12014489"/>
          <a:ext cx="1617877" cy="1104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416983</xdr:colOff>
      <xdr:row>1</xdr:row>
      <xdr:rowOff>198438</xdr:rowOff>
    </xdr:from>
    <xdr:ext cx="3210454" cy="2103438"/>
    <xdr:pic>
      <xdr:nvPicPr>
        <xdr:cNvPr id="13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7558" y="903288"/>
          <a:ext cx="3210454" cy="2103438"/>
        </a:xfrm>
        <a:prstGeom prst="rect">
          <a:avLst/>
        </a:prstGeom>
        <a:noFill/>
      </xdr:spPr>
    </xdr:pic>
    <xdr:clientData fLocksWithSheet="0"/>
  </xdr:oneCellAnchor>
  <xdr:oneCellAnchor>
    <xdr:from>
      <xdr:col>32</xdr:col>
      <xdr:colOff>571500</xdr:colOff>
      <xdr:row>1</xdr:row>
      <xdr:rowOff>170392</xdr:rowOff>
    </xdr:from>
    <xdr:ext cx="1460501" cy="1994957"/>
    <xdr:pic>
      <xdr:nvPicPr>
        <xdr:cNvPr id="14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236725" y="875242"/>
          <a:ext cx="1460501" cy="1994957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32</xdr:col>
      <xdr:colOff>895351</xdr:colOff>
      <xdr:row>911</xdr:row>
      <xdr:rowOff>19050</xdr:rowOff>
    </xdr:from>
    <xdr:to>
      <xdr:col>33</xdr:col>
      <xdr:colOff>1162051</xdr:colOff>
      <xdr:row>916</xdr:row>
      <xdr:rowOff>170601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41551" y="7810500"/>
          <a:ext cx="1447800" cy="11040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Planeaci&#243;n%202020\Ajustar%20y%20contruir%20formato%20de%20seguimiento\PE-GE-2.4-FOR%2043%20Formato%20y%20Ficha%20de%20Seguimiento%20de%20Pro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PE-GE-2.4-FOR%2044%20Formato%20y%20Ficha%20de%20Seguimiento%20de%20Pro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Estratégico"/>
      <sheetName val="Pesos"/>
      <sheetName val="Unida. Pedag. Licenciatu"/>
      <sheetName val="Plan. Forma. Desarro. Profesora"/>
      <sheetName val="Programa FISH"/>
      <sheetName val="Progama. Bilinguis"/>
      <sheetName val="Activida. Físic. Format"/>
      <sheetName val="Bibliotec. CRAI"/>
      <sheetName val="Fortalecimie. DARCA"/>
      <sheetName val="Articulaci. Regionalización"/>
      <sheetName val="Plan Egresados"/>
      <sheetName val="Programa. Discapacid"/>
      <sheetName val="Procedim. Posgrados"/>
      <sheetName val="Fortalecimien. Gesti. Calidad"/>
      <sheetName val="Programa. Pre-Posg. Acred"/>
      <sheetName val="Implementa. EC&amp;TI"/>
      <sheetName val="Progra. Excelen. Investigaci"/>
      <sheetName val="Fortale. Gesti. Innov. Transfe"/>
      <sheetName val="Reconoc. Interacc. Social. Paz"/>
      <sheetName val="Consolida. Agenda. Cultura"/>
      <sheetName val="Implemen. Espac. Libr. Esparci"/>
      <sheetName val="Deporte. Recreacion"/>
      <sheetName val="Atenc. Salu. Promo. Prevenci"/>
      <sheetName val="Fortalecim. Transpo. Universicl"/>
      <sheetName val="Fortale. Gesti. Ambienta"/>
      <sheetName val="Implementa. Model. Permanen. Gr"/>
      <sheetName val="Generac. Proces. Formati"/>
      <sheetName val="Fortaleci. Orques. Sinfoni"/>
      <sheetName val="Redise. Plant. Personal"/>
      <sheetName val="Modern. Platafor. Tecnológ"/>
      <sheetName val="Consolid. Sistem. Informaci"/>
      <sheetName val="Moderni. Data. Center"/>
      <sheetName val="Marcacio. Bienes. Muebles"/>
      <sheetName val="Elaboracio. Diseño. Estudios"/>
      <sheetName val="Desarro. Contrucc. Nuevas"/>
      <sheetName val="Adquisi. Mobilia. Equip. Especi"/>
      <sheetName val="Realiza. Adecua. Acabad. Arquit"/>
      <sheetName val="Generac. Espac. Mobili. Parquea"/>
      <sheetName val="Desarro. Consult. Relacio. proy"/>
      <sheetName val="Grand. Interven. Gesti. Recurso"/>
      <sheetName val="Racional. Tramit. Institucio"/>
      <sheetName val="Plan. Actualiza. Document"/>
      <sheetName val="Plan. Sostenibili. Larg. Plazo"/>
    </sheetNames>
    <sheetDataSet>
      <sheetData sheetId="0">
        <row r="6">
          <cell r="AM6">
            <v>0</v>
          </cell>
        </row>
        <row r="11">
          <cell r="AM1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cción Estratégico"/>
      <sheetName val="Pesos"/>
      <sheetName val="Unida. Pedag. Licenciatu"/>
      <sheetName val="Plan. Forma. Desarro. Profesora"/>
      <sheetName val="Programa FISH"/>
      <sheetName val="Progama. Bilinguis"/>
      <sheetName val="Activida. Físic. Format"/>
      <sheetName val="Bibliotec. CRAI"/>
      <sheetName val="Fortalecimie. DARCA"/>
      <sheetName val="Articulaci. Regionalización"/>
      <sheetName val="Plan Egresados"/>
      <sheetName val="Programa. Discapacid"/>
      <sheetName val="Procedim. Posgrados"/>
      <sheetName val="Fortalecimien. Gesti. Calidad"/>
      <sheetName val="Programa. Pre-Posg. Acred"/>
      <sheetName val="Implementa. EC&amp;TI"/>
      <sheetName val="Progra. Excelen. Investigaci"/>
      <sheetName val="Fortale. Gesti. Innov. Transfe"/>
      <sheetName val="Reconoc. Interacc. Social. Paz"/>
      <sheetName val="Consolida. Agenda. Cultura"/>
      <sheetName val="Implemen. Espac. Libr. Esparci"/>
      <sheetName val="Deporte. Recreacion"/>
      <sheetName val="Atenc. Salu. Promo. Prevenci"/>
      <sheetName val="Fortalecim. Transpo. Universicl"/>
      <sheetName val="Fortale. Gesti. Ambienta"/>
      <sheetName val="Implementa. Model. Permanen. Gr"/>
      <sheetName val="Generac. Proces. Formati"/>
      <sheetName val="Fortaleci. Orques. Sinfoni"/>
      <sheetName val="Redise. Plant. Personal"/>
      <sheetName val="Modern. Platafor. Tecnológ"/>
      <sheetName val="Consolid. Sistem. Informaci"/>
      <sheetName val="Moderni. Data. Center"/>
      <sheetName val="Marcacio. Bienes. Muebles"/>
      <sheetName val="Elaboracio. Diseño. Estudios"/>
      <sheetName val="Desarro. Contrucc. Nuevas"/>
      <sheetName val="Adquisi. Mobilia. Equip. Especi"/>
      <sheetName val="Realiza. Adecua. Acabad. Arquit"/>
      <sheetName val="Generac. Espac. Mobili. Parquea"/>
      <sheetName val="Desarro. Consult. Relacio. proy"/>
      <sheetName val="Grand. Interven. Gesti. Recurso"/>
      <sheetName val="Racional. Tramit. Institucio"/>
      <sheetName val="Plan. Actualiza. Document"/>
      <sheetName val="Plan. Sostenibili. Larg. Plazo"/>
    </sheetNames>
    <sheetDataSet>
      <sheetData sheetId="0">
        <row r="6">
          <cell r="AR6">
            <v>0</v>
          </cell>
          <cell r="AW6">
            <v>0</v>
          </cell>
        </row>
        <row r="11">
          <cell r="AM11">
            <v>0</v>
          </cell>
          <cell r="AR11">
            <v>0</v>
          </cell>
          <cell r="AW11">
            <v>0</v>
          </cell>
        </row>
        <row r="12">
          <cell r="AR12">
            <v>0</v>
          </cell>
          <cell r="AW12">
            <v>0</v>
          </cell>
        </row>
        <row r="14">
          <cell r="AM14">
            <v>0</v>
          </cell>
          <cell r="AR14">
            <v>0</v>
          </cell>
          <cell r="AW14">
            <v>0</v>
          </cell>
        </row>
        <row r="17">
          <cell r="AM17">
            <v>0</v>
          </cell>
          <cell r="AR17">
            <v>0</v>
          </cell>
          <cell r="AW17">
            <v>0</v>
          </cell>
        </row>
        <row r="20">
          <cell r="AM20">
            <v>0</v>
          </cell>
          <cell r="AR20">
            <v>0</v>
          </cell>
          <cell r="AW20">
            <v>0</v>
          </cell>
        </row>
        <row r="24">
          <cell r="AM24">
            <v>0</v>
          </cell>
          <cell r="AR24">
            <v>0</v>
          </cell>
          <cell r="AW24">
            <v>0</v>
          </cell>
        </row>
        <row r="28">
          <cell r="AM28">
            <v>0</v>
          </cell>
          <cell r="AR28">
            <v>0</v>
          </cell>
          <cell r="AW28">
            <v>0</v>
          </cell>
        </row>
        <row r="29">
          <cell r="AM29">
            <v>0</v>
          </cell>
          <cell r="AR29">
            <v>0</v>
          </cell>
          <cell r="AW29">
            <v>0</v>
          </cell>
        </row>
        <row r="34">
          <cell r="AM34">
            <v>0</v>
          </cell>
          <cell r="AR34">
            <v>0</v>
          </cell>
          <cell r="AW34">
            <v>0</v>
          </cell>
        </row>
        <row r="38">
          <cell r="AM38">
            <v>0</v>
          </cell>
          <cell r="AR38">
            <v>0</v>
          </cell>
          <cell r="AW38">
            <v>0</v>
          </cell>
        </row>
        <row r="41">
          <cell r="AM41">
            <v>0</v>
          </cell>
          <cell r="AR41">
            <v>0</v>
          </cell>
          <cell r="AW41">
            <v>0</v>
          </cell>
        </row>
        <row r="48">
          <cell r="AM48">
            <v>0</v>
          </cell>
          <cell r="AR48">
            <v>0</v>
          </cell>
          <cell r="AW48">
            <v>0</v>
          </cell>
        </row>
        <row r="51">
          <cell r="AM51">
            <v>0</v>
          </cell>
          <cell r="AR51">
            <v>0</v>
          </cell>
          <cell r="AW51">
            <v>0</v>
          </cell>
        </row>
        <row r="54">
          <cell r="AM54">
            <v>0</v>
          </cell>
          <cell r="AR54">
            <v>0</v>
          </cell>
          <cell r="AW54">
            <v>0</v>
          </cell>
        </row>
        <row r="56">
          <cell r="AM56">
            <v>0</v>
          </cell>
          <cell r="AR56">
            <v>0</v>
          </cell>
          <cell r="AW56">
            <v>0</v>
          </cell>
        </row>
        <row r="59">
          <cell r="AM59">
            <v>0</v>
          </cell>
          <cell r="AR59">
            <v>0</v>
          </cell>
          <cell r="AW59">
            <v>0</v>
          </cell>
        </row>
        <row r="62">
          <cell r="AM62">
            <v>0</v>
          </cell>
          <cell r="AR62">
            <v>0</v>
          </cell>
          <cell r="AW62">
            <v>0</v>
          </cell>
        </row>
        <row r="66">
          <cell r="AM66">
            <v>0</v>
          </cell>
          <cell r="AR66">
            <v>0</v>
          </cell>
          <cell r="AW66">
            <v>0</v>
          </cell>
        </row>
        <row r="70">
          <cell r="AM70">
            <v>0</v>
          </cell>
          <cell r="AR70">
            <v>0</v>
          </cell>
          <cell r="AW70">
            <v>0</v>
          </cell>
        </row>
        <row r="73">
          <cell r="AM73">
            <v>0</v>
          </cell>
          <cell r="AR73">
            <v>0</v>
          </cell>
          <cell r="AW73">
            <v>0</v>
          </cell>
        </row>
        <row r="74">
          <cell r="AM74">
            <v>0</v>
          </cell>
          <cell r="AR74">
            <v>0</v>
          </cell>
          <cell r="AW74">
            <v>0</v>
          </cell>
        </row>
        <row r="77">
          <cell r="AM77">
            <v>0</v>
          </cell>
          <cell r="AR77">
            <v>0</v>
          </cell>
          <cell r="AW77">
            <v>0</v>
          </cell>
        </row>
        <row r="79">
          <cell r="AM79">
            <v>0</v>
          </cell>
          <cell r="AR79">
            <v>0</v>
          </cell>
          <cell r="AW79">
            <v>0</v>
          </cell>
        </row>
        <row r="85">
          <cell r="AM85">
            <v>0</v>
          </cell>
          <cell r="AR85">
            <v>0</v>
          </cell>
          <cell r="AW85">
            <v>0</v>
          </cell>
        </row>
        <row r="88">
          <cell r="AM88">
            <v>0</v>
          </cell>
          <cell r="AR88">
            <v>0</v>
          </cell>
          <cell r="AW88">
            <v>0</v>
          </cell>
        </row>
        <row r="89">
          <cell r="AM89">
            <v>0</v>
          </cell>
          <cell r="AR89">
            <v>0</v>
          </cell>
          <cell r="AW89">
            <v>0</v>
          </cell>
        </row>
        <row r="92">
          <cell r="AM92">
            <v>0</v>
          </cell>
          <cell r="AR92">
            <v>0</v>
          </cell>
          <cell r="AW92">
            <v>0</v>
          </cell>
        </row>
        <row r="95">
          <cell r="AM95">
            <v>0</v>
          </cell>
          <cell r="AR95">
            <v>0</v>
          </cell>
          <cell r="AW95">
            <v>0</v>
          </cell>
        </row>
        <row r="97">
          <cell r="AM97">
            <v>0</v>
          </cell>
          <cell r="AR97">
            <v>0</v>
          </cell>
          <cell r="AW97">
            <v>0</v>
          </cell>
        </row>
        <row r="98">
          <cell r="AM98">
            <v>0</v>
          </cell>
          <cell r="AR98">
            <v>0</v>
          </cell>
          <cell r="AW98">
            <v>0</v>
          </cell>
        </row>
        <row r="99">
          <cell r="AM99">
            <v>0</v>
          </cell>
          <cell r="AR99">
            <v>0</v>
          </cell>
          <cell r="AW99">
            <v>0</v>
          </cell>
        </row>
        <row r="100">
          <cell r="AM100">
            <v>0</v>
          </cell>
          <cell r="AR100">
            <v>0</v>
          </cell>
          <cell r="AW100">
            <v>0</v>
          </cell>
        </row>
        <row r="101">
          <cell r="AM101">
            <v>0</v>
          </cell>
          <cell r="AR101">
            <v>0</v>
          </cell>
          <cell r="AW101">
            <v>0</v>
          </cell>
        </row>
        <row r="102">
          <cell r="AM102">
            <v>0</v>
          </cell>
          <cell r="AR102">
            <v>0</v>
          </cell>
          <cell r="AW102">
            <v>0</v>
          </cell>
        </row>
        <row r="103">
          <cell r="AM103">
            <v>0</v>
          </cell>
          <cell r="AR103">
            <v>0</v>
          </cell>
          <cell r="AW103">
            <v>0</v>
          </cell>
        </row>
        <row r="104">
          <cell r="AM104">
            <v>0</v>
          </cell>
          <cell r="AR104">
            <v>0</v>
          </cell>
          <cell r="AW104">
            <v>0</v>
          </cell>
        </row>
        <row r="105">
          <cell r="AM105">
            <v>0</v>
          </cell>
          <cell r="AR105">
            <v>0</v>
          </cell>
          <cell r="AW105">
            <v>0</v>
          </cell>
        </row>
        <row r="106">
          <cell r="AM106">
            <v>0</v>
          </cell>
          <cell r="AR106">
            <v>0</v>
          </cell>
          <cell r="AW106">
            <v>0</v>
          </cell>
        </row>
        <row r="107">
          <cell r="AM107">
            <v>0</v>
          </cell>
          <cell r="AR107">
            <v>0</v>
          </cell>
          <cell r="AW107">
            <v>0</v>
          </cell>
        </row>
        <row r="110">
          <cell r="AM110">
            <v>0</v>
          </cell>
          <cell r="AR110">
            <v>0</v>
          </cell>
          <cell r="AW1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35"/>
  <sheetViews>
    <sheetView showGridLines="0" topLeftCell="AB7" zoomScale="60" zoomScaleNormal="60" workbookViewId="0">
      <selection activeCell="B2" sqref="B2:AY2"/>
    </sheetView>
  </sheetViews>
  <sheetFormatPr baseColWidth="10" defaultColWidth="22.140625" defaultRowHeight="15.6" customHeight="1" zeroHeight="1"/>
  <cols>
    <col min="1" max="1" width="11.85546875" style="1" customWidth="1"/>
    <col min="2" max="2" width="33.42578125" style="1" customWidth="1"/>
    <col min="3" max="3" width="36.28515625" style="1" customWidth="1"/>
    <col min="4" max="4" width="35.5703125" style="1" customWidth="1"/>
    <col min="5" max="5" width="34.5703125" style="1" customWidth="1"/>
    <col min="6" max="6" width="5.28515625" style="1" bestFit="1" customWidth="1"/>
    <col min="7" max="7" width="3.5703125" style="1" customWidth="1"/>
    <col min="8" max="17" width="4.140625" style="1" customWidth="1"/>
    <col min="18" max="18" width="97.42578125" style="1" customWidth="1"/>
    <col min="19" max="19" width="67.5703125" style="1" customWidth="1"/>
    <col min="20" max="20" width="81.140625" style="1" customWidth="1"/>
    <col min="21" max="21" width="71.140625" style="1" customWidth="1"/>
    <col min="22" max="22" width="52.5703125" style="1" customWidth="1"/>
    <col min="23" max="23" width="51.42578125" style="1" customWidth="1"/>
    <col min="24" max="24" width="22.140625" style="1"/>
    <col min="25" max="25" width="49.7109375" style="1" customWidth="1"/>
    <col min="26" max="26" width="52.7109375" style="1" customWidth="1"/>
    <col min="27" max="27" width="54.5703125" style="1" customWidth="1"/>
    <col min="28" max="28" width="46.5703125" style="1" customWidth="1"/>
    <col min="29" max="29" width="50.28515625" style="1" customWidth="1"/>
    <col min="30" max="30" width="22.140625" style="1"/>
    <col min="31" max="31" width="22.140625" style="2"/>
    <col min="32" max="32" width="26.28515625" style="2" customWidth="1"/>
    <col min="33" max="33" width="20" style="1" customWidth="1"/>
    <col min="34" max="34" width="15.42578125" style="1" customWidth="1"/>
    <col min="35" max="36" width="7.42578125" style="1" customWidth="1"/>
    <col min="37" max="37" width="10.5703125" style="1" customWidth="1"/>
    <col min="38" max="43" width="7.42578125" style="1" customWidth="1"/>
    <col min="44" max="49" width="7.140625" style="1" customWidth="1"/>
    <col min="50" max="50" width="22.140625" style="3" customWidth="1"/>
    <col min="51" max="16384" width="22.140625" style="1"/>
  </cols>
  <sheetData>
    <row r="1" spans="1:51" ht="56.1" customHeight="1" thickBot="1"/>
    <row r="2" spans="1:51" ht="186.6" customHeight="1" thickBot="1">
      <c r="B2" s="106" t="s">
        <v>148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8"/>
    </row>
    <row r="3" spans="1:51" s="101" customFormat="1" ht="60.75" customHeight="1" thickBot="1">
      <c r="B3" s="106" t="s">
        <v>155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8"/>
    </row>
    <row r="4" spans="1:51" ht="36.6" customHeight="1" thickBot="1">
      <c r="B4" s="142" t="s">
        <v>146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4"/>
      <c r="T4" s="126" t="s">
        <v>147</v>
      </c>
      <c r="U4" s="127"/>
      <c r="V4" s="127"/>
      <c r="W4" s="127"/>
      <c r="X4" s="127"/>
      <c r="Y4" s="127"/>
      <c r="Z4" s="127"/>
      <c r="AA4" s="128"/>
      <c r="AB4" s="129" t="s">
        <v>156</v>
      </c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1"/>
    </row>
    <row r="5" spans="1:51" ht="36.6" customHeight="1" thickTop="1" thickBot="1">
      <c r="B5" s="160" t="s">
        <v>0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2"/>
      <c r="AI5" s="163" t="s">
        <v>1</v>
      </c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5"/>
      <c r="AU5" s="165"/>
      <c r="AV5" s="165"/>
      <c r="AW5" s="165"/>
      <c r="AX5" s="166" t="s">
        <v>2</v>
      </c>
      <c r="AY5" s="169" t="s">
        <v>3</v>
      </c>
    </row>
    <row r="6" spans="1:51" s="102" customFormat="1" ht="54.95" customHeight="1" thickTop="1" thickBot="1">
      <c r="B6" s="172" t="s">
        <v>4</v>
      </c>
      <c r="C6" s="150" t="s">
        <v>5</v>
      </c>
      <c r="D6" s="150" t="s">
        <v>6</v>
      </c>
      <c r="E6" s="154" t="s">
        <v>7</v>
      </c>
      <c r="F6" s="135" t="s">
        <v>8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52" t="s">
        <v>9</v>
      </c>
      <c r="S6" s="152" t="s">
        <v>10</v>
      </c>
      <c r="T6" s="152" t="s">
        <v>11</v>
      </c>
      <c r="U6" s="152" t="s">
        <v>12</v>
      </c>
      <c r="V6" s="154" t="s">
        <v>13</v>
      </c>
      <c r="W6" s="156" t="s">
        <v>14</v>
      </c>
      <c r="X6" s="150" t="s">
        <v>15</v>
      </c>
      <c r="Y6" s="156" t="s">
        <v>16</v>
      </c>
      <c r="Z6" s="154" t="s">
        <v>17</v>
      </c>
      <c r="AA6" s="156" t="s">
        <v>18</v>
      </c>
      <c r="AB6" s="150" t="s">
        <v>19</v>
      </c>
      <c r="AC6" s="156" t="s">
        <v>20</v>
      </c>
      <c r="AD6" s="152" t="s">
        <v>15</v>
      </c>
      <c r="AE6" s="150" t="s">
        <v>21</v>
      </c>
      <c r="AF6" s="150" t="s">
        <v>149</v>
      </c>
      <c r="AG6" s="175" t="s">
        <v>22</v>
      </c>
      <c r="AH6" s="137"/>
      <c r="AI6" s="135" t="s">
        <v>23</v>
      </c>
      <c r="AJ6" s="136"/>
      <c r="AK6" s="136"/>
      <c r="AL6" s="136"/>
      <c r="AM6" s="140"/>
      <c r="AN6" s="135" t="s">
        <v>24</v>
      </c>
      <c r="AO6" s="136"/>
      <c r="AP6" s="136"/>
      <c r="AQ6" s="136"/>
      <c r="AR6" s="141"/>
      <c r="AS6" s="135">
        <v>2022</v>
      </c>
      <c r="AT6" s="136"/>
      <c r="AU6" s="136"/>
      <c r="AV6" s="136"/>
      <c r="AW6" s="137"/>
      <c r="AX6" s="167"/>
      <c r="AY6" s="170"/>
    </row>
    <row r="7" spans="1:51" s="102" customFormat="1" ht="48.75" customHeight="1" thickTop="1" thickBot="1">
      <c r="B7" s="173"/>
      <c r="C7" s="155"/>
      <c r="D7" s="155"/>
      <c r="E7" s="155"/>
      <c r="F7" s="4">
        <v>1</v>
      </c>
      <c r="G7" s="5">
        <v>2</v>
      </c>
      <c r="H7" s="5">
        <v>3</v>
      </c>
      <c r="I7" s="5">
        <v>4</v>
      </c>
      <c r="J7" s="6">
        <v>5</v>
      </c>
      <c r="K7" s="7">
        <v>6</v>
      </c>
      <c r="L7" s="5">
        <v>7</v>
      </c>
      <c r="M7" s="7">
        <v>8</v>
      </c>
      <c r="N7" s="5">
        <v>9</v>
      </c>
      <c r="O7" s="8">
        <v>10</v>
      </c>
      <c r="P7" s="4">
        <v>11</v>
      </c>
      <c r="Q7" s="7">
        <v>12</v>
      </c>
      <c r="R7" s="153"/>
      <c r="S7" s="153"/>
      <c r="T7" s="153"/>
      <c r="U7" s="153"/>
      <c r="V7" s="155"/>
      <c r="W7" s="157"/>
      <c r="X7" s="174"/>
      <c r="Y7" s="157"/>
      <c r="Z7" s="155"/>
      <c r="AA7" s="158"/>
      <c r="AB7" s="174"/>
      <c r="AC7" s="158"/>
      <c r="AD7" s="153"/>
      <c r="AE7" s="151"/>
      <c r="AF7" s="174"/>
      <c r="AG7" s="5" t="s">
        <v>25</v>
      </c>
      <c r="AH7" s="103" t="s">
        <v>26</v>
      </c>
      <c r="AI7" s="104" t="s">
        <v>27</v>
      </c>
      <c r="AJ7" s="104" t="s">
        <v>28</v>
      </c>
      <c r="AK7" s="104" t="s">
        <v>29</v>
      </c>
      <c r="AL7" s="138" t="s">
        <v>30</v>
      </c>
      <c r="AM7" s="139"/>
      <c r="AN7" s="104" t="s">
        <v>27</v>
      </c>
      <c r="AO7" s="104" t="s">
        <v>28</v>
      </c>
      <c r="AP7" s="104" t="s">
        <v>29</v>
      </c>
      <c r="AQ7" s="138" t="s">
        <v>30</v>
      </c>
      <c r="AR7" s="139"/>
      <c r="AS7" s="104" t="s">
        <v>27</v>
      </c>
      <c r="AT7" s="104" t="s">
        <v>28</v>
      </c>
      <c r="AU7" s="104" t="s">
        <v>29</v>
      </c>
      <c r="AV7" s="138" t="s">
        <v>30</v>
      </c>
      <c r="AW7" s="139"/>
      <c r="AX7" s="168"/>
      <c r="AY7" s="171"/>
    </row>
    <row r="8" spans="1:51" ht="78.599999999999994" customHeight="1" thickBot="1">
      <c r="A8" s="24"/>
      <c r="B8" s="122"/>
      <c r="C8" s="124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32"/>
      <c r="S8" s="132"/>
      <c r="T8" s="116"/>
      <c r="U8" s="116"/>
      <c r="V8" s="116"/>
      <c r="W8" s="132"/>
      <c r="X8" s="132"/>
      <c r="Y8" s="159"/>
      <c r="Z8" s="116"/>
      <c r="AA8" s="116"/>
      <c r="AB8" s="25"/>
      <c r="AC8" s="25"/>
      <c r="AD8" s="25"/>
      <c r="AE8" s="25"/>
      <c r="AF8" s="26"/>
      <c r="AG8" s="116"/>
      <c r="AH8" s="118"/>
      <c r="AI8" s="27">
        <v>0</v>
      </c>
      <c r="AJ8" s="28">
        <v>0</v>
      </c>
      <c r="AK8" s="28">
        <f>+AI8+AJ8</f>
        <v>0</v>
      </c>
      <c r="AL8" s="110">
        <f>AVERAGE(AK8:AK12)</f>
        <v>0</v>
      </c>
      <c r="AM8" s="29">
        <f>+AL8</f>
        <v>0</v>
      </c>
      <c r="AN8" s="27"/>
      <c r="AO8" s="28"/>
      <c r="AP8" s="28">
        <f>+AN8+AO8</f>
        <v>0</v>
      </c>
      <c r="AQ8" s="110">
        <f>AVERAGE(AP8:AP12)</f>
        <v>0</v>
      </c>
      <c r="AR8" s="29">
        <f>+AQ8</f>
        <v>0</v>
      </c>
      <c r="AS8" s="27"/>
      <c r="AT8" s="28"/>
      <c r="AU8" s="28">
        <f>+AS8+AT8</f>
        <v>0</v>
      </c>
      <c r="AV8" s="110">
        <f>AVERAGE(AU8:AU12)</f>
        <v>0</v>
      </c>
      <c r="AW8" s="29">
        <f>+AV8</f>
        <v>0</v>
      </c>
      <c r="AX8" s="43">
        <f>+AF8+AK8+AP8+AU8</f>
        <v>0</v>
      </c>
      <c r="AY8" s="113"/>
    </row>
    <row r="9" spans="1:51" ht="90" customHeight="1">
      <c r="A9" s="24"/>
      <c r="B9" s="123"/>
      <c r="C9" s="125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33"/>
      <c r="S9" s="133"/>
      <c r="T9" s="117"/>
      <c r="U9" s="117"/>
      <c r="V9" s="117"/>
      <c r="W9" s="133"/>
      <c r="X9" s="133"/>
      <c r="Y9" s="133"/>
      <c r="Z9" s="117"/>
      <c r="AA9" s="117"/>
      <c r="AB9" s="30"/>
      <c r="AC9" s="30"/>
      <c r="AD9" s="30"/>
      <c r="AE9" s="30"/>
      <c r="AF9" s="31"/>
      <c r="AG9" s="117"/>
      <c r="AH9" s="119"/>
      <c r="AI9" s="32"/>
      <c r="AJ9" s="33"/>
      <c r="AK9" s="33">
        <f t="shared" ref="AK9:AK12" si="0">+AI9+AJ9</f>
        <v>0</v>
      </c>
      <c r="AL9" s="111"/>
      <c r="AM9" s="40"/>
      <c r="AN9" s="32"/>
      <c r="AO9" s="33"/>
      <c r="AP9" s="33">
        <f t="shared" ref="AP9:AP12" si="1">+AN9+AO9</f>
        <v>0</v>
      </c>
      <c r="AQ9" s="111"/>
      <c r="AR9" s="40"/>
      <c r="AS9" s="32"/>
      <c r="AT9" s="33"/>
      <c r="AU9" s="33">
        <f t="shared" ref="AU9:AU12" si="2">+AS9+AT9</f>
        <v>0</v>
      </c>
      <c r="AV9" s="111"/>
      <c r="AW9" s="40"/>
      <c r="AX9" s="43">
        <f t="shared" ref="AX9:AX12" si="3">+AF9+AK9+AP9+AU9</f>
        <v>0</v>
      </c>
      <c r="AY9" s="114"/>
    </row>
    <row r="10" spans="1:51" ht="90" customHeight="1">
      <c r="A10" s="24"/>
      <c r="B10" s="123"/>
      <c r="C10" s="125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33"/>
      <c r="S10" s="133"/>
      <c r="T10" s="117"/>
      <c r="U10" s="117"/>
      <c r="V10" s="117"/>
      <c r="W10" s="133"/>
      <c r="X10" s="133"/>
      <c r="Y10" s="133"/>
      <c r="Z10" s="117"/>
      <c r="AA10" s="117"/>
      <c r="AB10" s="30"/>
      <c r="AC10" s="30"/>
      <c r="AD10" s="34"/>
      <c r="AE10" s="34"/>
      <c r="AF10" s="35"/>
      <c r="AG10" s="117"/>
      <c r="AH10" s="119"/>
      <c r="AI10" s="32"/>
      <c r="AJ10" s="33"/>
      <c r="AK10" s="33">
        <f t="shared" si="0"/>
        <v>0</v>
      </c>
      <c r="AL10" s="111"/>
      <c r="AM10" s="41"/>
      <c r="AN10" s="32"/>
      <c r="AO10" s="33"/>
      <c r="AP10" s="33">
        <f t="shared" si="1"/>
        <v>0</v>
      </c>
      <c r="AQ10" s="111"/>
      <c r="AR10" s="41"/>
      <c r="AS10" s="32"/>
      <c r="AT10" s="33"/>
      <c r="AU10" s="33">
        <f t="shared" si="2"/>
        <v>0</v>
      </c>
      <c r="AV10" s="111"/>
      <c r="AW10" s="41"/>
      <c r="AX10" s="43">
        <f t="shared" si="3"/>
        <v>0</v>
      </c>
      <c r="AY10" s="114"/>
    </row>
    <row r="11" spans="1:51" ht="99.75" customHeight="1">
      <c r="A11" s="24"/>
      <c r="B11" s="123"/>
      <c r="C11" s="125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33"/>
      <c r="S11" s="133"/>
      <c r="T11" s="117"/>
      <c r="U11" s="117"/>
      <c r="V11" s="117"/>
      <c r="W11" s="36"/>
      <c r="X11" s="133"/>
      <c r="Y11" s="133"/>
      <c r="Z11" s="117"/>
      <c r="AA11" s="117"/>
      <c r="AB11" s="30"/>
      <c r="AC11" s="30"/>
      <c r="AD11" s="30"/>
      <c r="AE11" s="30"/>
      <c r="AF11" s="35"/>
      <c r="AG11" s="117"/>
      <c r="AH11" s="119"/>
      <c r="AI11" s="32"/>
      <c r="AJ11" s="33"/>
      <c r="AK11" s="33">
        <f t="shared" si="0"/>
        <v>0</v>
      </c>
      <c r="AL11" s="111"/>
      <c r="AM11" s="41"/>
      <c r="AN11" s="32"/>
      <c r="AO11" s="33"/>
      <c r="AP11" s="33">
        <f t="shared" si="1"/>
        <v>0</v>
      </c>
      <c r="AQ11" s="111"/>
      <c r="AR11" s="41"/>
      <c r="AS11" s="32"/>
      <c r="AT11" s="33"/>
      <c r="AU11" s="33">
        <f t="shared" si="2"/>
        <v>0</v>
      </c>
      <c r="AV11" s="111"/>
      <c r="AW11" s="41"/>
      <c r="AX11" s="43">
        <f t="shared" si="3"/>
        <v>0</v>
      </c>
      <c r="AY11" s="114"/>
    </row>
    <row r="12" spans="1:51" ht="90" customHeight="1" thickBot="1">
      <c r="A12" s="24"/>
      <c r="B12" s="123"/>
      <c r="C12" s="125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34"/>
      <c r="S12" s="134"/>
      <c r="T12" s="117"/>
      <c r="U12" s="117"/>
      <c r="V12" s="117"/>
      <c r="W12" s="37"/>
      <c r="X12" s="134"/>
      <c r="Y12" s="134"/>
      <c r="Z12" s="117"/>
      <c r="AA12" s="117"/>
      <c r="AB12" s="30"/>
      <c r="AC12" s="30"/>
      <c r="AD12" s="30"/>
      <c r="AE12" s="30"/>
      <c r="AF12" s="31"/>
      <c r="AG12" s="117"/>
      <c r="AH12" s="119"/>
      <c r="AI12" s="38"/>
      <c r="AJ12" s="39"/>
      <c r="AK12" s="39">
        <f t="shared" si="0"/>
        <v>0</v>
      </c>
      <c r="AL12" s="112"/>
      <c r="AM12" s="42"/>
      <c r="AN12" s="38"/>
      <c r="AO12" s="39"/>
      <c r="AP12" s="39">
        <f t="shared" si="1"/>
        <v>0</v>
      </c>
      <c r="AQ12" s="112"/>
      <c r="AR12" s="42"/>
      <c r="AS12" s="38"/>
      <c r="AT12" s="39"/>
      <c r="AU12" s="39">
        <f t="shared" si="2"/>
        <v>0</v>
      </c>
      <c r="AV12" s="112"/>
      <c r="AW12" s="42"/>
      <c r="AX12" s="43">
        <f t="shared" si="3"/>
        <v>0</v>
      </c>
      <c r="AY12" s="115"/>
    </row>
    <row r="13" spans="1:51" ht="15.75" customHeight="1">
      <c r="B13" s="9"/>
      <c r="C13" s="10"/>
      <c r="D13" s="10"/>
      <c r="E13" s="11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3"/>
      <c r="AF13" s="13"/>
      <c r="AG13" s="12"/>
      <c r="AH13" s="14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Y13" s="12"/>
    </row>
    <row r="14" spans="1:51" ht="15.75" customHeight="1">
      <c r="B14" s="109" t="s">
        <v>102</v>
      </c>
      <c r="C14" s="109"/>
      <c r="D14" s="109"/>
      <c r="E14" s="146"/>
      <c r="F14" s="147"/>
      <c r="G14" s="147"/>
      <c r="H14" s="147"/>
      <c r="I14" s="147"/>
      <c r="J14" s="147"/>
      <c r="K14" s="147"/>
      <c r="L14" s="147"/>
      <c r="M14" s="12"/>
      <c r="N14" s="12"/>
      <c r="O14" s="12"/>
      <c r="P14" s="12"/>
      <c r="Q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3"/>
      <c r="AF14" s="13"/>
      <c r="AG14" s="12"/>
      <c r="AH14" s="14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5"/>
      <c r="AY14" s="12"/>
    </row>
    <row r="15" spans="1:51" ht="15.75" customHeight="1">
      <c r="B15" s="109" t="s">
        <v>103</v>
      </c>
      <c r="C15" s="109"/>
      <c r="D15" s="109"/>
      <c r="E15" s="148" t="s">
        <v>23</v>
      </c>
      <c r="F15" s="149"/>
      <c r="G15" s="149"/>
      <c r="H15" s="149"/>
      <c r="I15" s="149"/>
      <c r="J15" s="149"/>
      <c r="K15" s="149"/>
      <c r="L15" s="149"/>
      <c r="M15" s="149"/>
      <c r="N15" s="12"/>
      <c r="O15" s="12"/>
      <c r="P15" s="12"/>
      <c r="Q15" s="12"/>
      <c r="R15" s="1" t="s">
        <v>104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3"/>
      <c r="AF15" s="13"/>
      <c r="AG15" s="12"/>
      <c r="AH15" s="14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AY15" s="12"/>
    </row>
    <row r="16" spans="1:51" ht="15.75" customHeight="1">
      <c r="B16" s="109" t="s">
        <v>105</v>
      </c>
      <c r="C16" s="109"/>
      <c r="D16" s="145"/>
      <c r="E16" s="120" t="s">
        <v>106</v>
      </c>
      <c r="F16" s="121"/>
      <c r="G16" s="121"/>
      <c r="H16" s="121"/>
      <c r="I16" s="121"/>
      <c r="J16" s="121"/>
      <c r="K16" s="121"/>
      <c r="L16" s="121"/>
      <c r="M16" s="121"/>
      <c r="N16" s="12"/>
      <c r="O16" s="12"/>
      <c r="P16" s="12"/>
      <c r="Q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3"/>
      <c r="AF16" s="13"/>
      <c r="AG16" s="12"/>
      <c r="AH16" s="14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5"/>
      <c r="AY16" s="12"/>
    </row>
    <row r="17" spans="2:51" ht="15.75" customHeight="1">
      <c r="B17" s="109" t="s">
        <v>107</v>
      </c>
      <c r="C17" s="109"/>
      <c r="D17" s="145"/>
      <c r="E17" s="120" t="s">
        <v>108</v>
      </c>
      <c r="F17" s="121"/>
      <c r="G17" s="121"/>
      <c r="H17" s="121"/>
      <c r="I17" s="121"/>
      <c r="J17" s="121"/>
      <c r="K17" s="121"/>
      <c r="L17" s="121"/>
      <c r="M17" s="121"/>
      <c r="N17" s="12"/>
      <c r="O17" s="12"/>
      <c r="P17" s="12"/>
      <c r="Q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3"/>
      <c r="AF17" s="13"/>
      <c r="AG17" s="12"/>
      <c r="AH17" s="14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AY17" s="12"/>
    </row>
    <row r="18" spans="2:51" ht="15.75" customHeight="1">
      <c r="B18" s="109" t="s">
        <v>109</v>
      </c>
      <c r="C18" s="109"/>
      <c r="D18" s="145"/>
      <c r="E18" s="120" t="s">
        <v>110</v>
      </c>
      <c r="F18" s="121"/>
      <c r="G18" s="121"/>
      <c r="H18" s="121"/>
      <c r="I18" s="121"/>
      <c r="J18" s="121"/>
      <c r="K18" s="121"/>
      <c r="L18" s="121"/>
      <c r="M18" s="121"/>
      <c r="N18" s="12"/>
      <c r="O18" s="12"/>
      <c r="P18" s="12"/>
      <c r="Q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3"/>
      <c r="AF18" s="13"/>
      <c r="AG18" s="12"/>
      <c r="AH18" s="14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5"/>
      <c r="AY18" s="12"/>
    </row>
    <row r="19" spans="2:51" ht="15.75" customHeight="1">
      <c r="B19" s="109" t="s">
        <v>111</v>
      </c>
      <c r="C19" s="109"/>
      <c r="D19" s="109"/>
      <c r="E19" s="10"/>
      <c r="F19" s="10"/>
      <c r="G19" s="10"/>
      <c r="H19" s="10"/>
      <c r="I19" s="10"/>
      <c r="J19" s="10"/>
      <c r="K19" s="10"/>
      <c r="L19" s="10"/>
      <c r="M19" s="10"/>
      <c r="N19" s="12"/>
      <c r="O19" s="12"/>
      <c r="P19" s="12"/>
      <c r="Q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3"/>
      <c r="AF19" s="13"/>
      <c r="AG19" s="12"/>
      <c r="AH19" s="14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AY19" s="12"/>
    </row>
    <row r="20" spans="2:51" ht="15.75" customHeight="1">
      <c r="B20" s="109" t="s">
        <v>112</v>
      </c>
      <c r="C20" s="109"/>
      <c r="D20" s="109"/>
      <c r="E20" s="10"/>
      <c r="F20" s="10"/>
      <c r="G20" s="10"/>
      <c r="H20" s="10"/>
      <c r="I20" s="10"/>
      <c r="J20" s="10"/>
      <c r="K20" s="10"/>
      <c r="L20" s="10"/>
      <c r="M20" s="10"/>
      <c r="N20" s="12"/>
      <c r="O20" s="12"/>
      <c r="P20" s="12"/>
      <c r="Q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3"/>
      <c r="AF20" s="13"/>
      <c r="AG20" s="12"/>
      <c r="AH20" s="14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5"/>
      <c r="AY20" s="12"/>
    </row>
    <row r="21" spans="2:51" ht="15.75" customHeight="1">
      <c r="B21" s="109" t="s">
        <v>113</v>
      </c>
      <c r="C21" s="109"/>
      <c r="D21" s="109"/>
      <c r="E21" s="10"/>
      <c r="F21" s="10"/>
      <c r="G21" s="10"/>
      <c r="H21" s="10"/>
      <c r="I21" s="10"/>
      <c r="J21" s="10"/>
      <c r="K21" s="10"/>
      <c r="L21" s="10"/>
      <c r="M21" s="10"/>
      <c r="N21" s="12"/>
      <c r="O21" s="12"/>
      <c r="P21" s="12"/>
      <c r="Q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3"/>
      <c r="AF21" s="13"/>
      <c r="AG21" s="12"/>
      <c r="AH21" s="14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5"/>
      <c r="AY21" s="12"/>
    </row>
    <row r="22" spans="2:51" ht="15.75" customHeight="1">
      <c r="B22" s="109" t="s">
        <v>114</v>
      </c>
      <c r="C22" s="109"/>
      <c r="D22" s="109"/>
      <c r="E22" s="10"/>
      <c r="F22" s="10"/>
      <c r="G22" s="10"/>
      <c r="H22" s="10"/>
      <c r="I22" s="10"/>
      <c r="J22" s="10"/>
      <c r="K22" s="10"/>
      <c r="L22" s="10"/>
      <c r="M22" s="10"/>
      <c r="N22" s="12"/>
      <c r="O22" s="12"/>
      <c r="P22" s="12"/>
      <c r="Q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3"/>
      <c r="AF22" s="13"/>
      <c r="AG22" s="12"/>
      <c r="AH22" s="14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5"/>
      <c r="AY22" s="12"/>
    </row>
    <row r="23" spans="2:51" ht="15.75" customHeight="1">
      <c r="B23" s="109" t="s">
        <v>115</v>
      </c>
      <c r="C23" s="109"/>
      <c r="D23" s="109"/>
      <c r="E23" s="10"/>
      <c r="F23" s="10"/>
      <c r="G23" s="10"/>
      <c r="H23" s="10"/>
      <c r="I23" s="10"/>
      <c r="J23" s="10"/>
      <c r="K23" s="10"/>
      <c r="L23" s="10"/>
      <c r="M23" s="10"/>
      <c r="N23" s="12"/>
      <c r="O23" s="12"/>
      <c r="P23" s="12"/>
      <c r="Q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3"/>
      <c r="AF23" s="13"/>
      <c r="AG23" s="12"/>
      <c r="AH23" s="14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5"/>
      <c r="AY23" s="12"/>
    </row>
    <row r="24" spans="2:51" ht="15">
      <c r="B24" s="109" t="s">
        <v>116</v>
      </c>
      <c r="C24" s="109"/>
      <c r="D24" s="109"/>
      <c r="E24" s="10"/>
      <c r="F24" s="10"/>
      <c r="G24" s="10"/>
      <c r="H24" s="10"/>
      <c r="I24" s="10"/>
      <c r="J24" s="10"/>
      <c r="K24" s="10"/>
      <c r="L24" s="10"/>
      <c r="M24" s="10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3"/>
      <c r="AF24" s="13"/>
      <c r="AG24" s="12"/>
      <c r="AH24" s="14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5"/>
      <c r="AY24" s="12"/>
    </row>
    <row r="25" spans="2:51" ht="15">
      <c r="B25" s="109" t="s">
        <v>117</v>
      </c>
      <c r="C25" s="109"/>
      <c r="D25" s="109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3"/>
      <c r="AF25" s="13"/>
      <c r="AG25" s="12"/>
      <c r="AH25" s="14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5"/>
      <c r="AY25" s="12"/>
    </row>
    <row r="26" spans="2:51" ht="9.75" customHeight="1">
      <c r="B26" s="16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3"/>
      <c r="AF26" s="13"/>
      <c r="AG26" s="12"/>
      <c r="AH26" s="14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5"/>
      <c r="AY26" s="12"/>
    </row>
    <row r="27" spans="2:51" ht="28.5" customHeight="1">
      <c r="B27" s="17" t="s">
        <v>118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8"/>
      <c r="AF27" s="18"/>
      <c r="AG27" s="17"/>
      <c r="AH27" s="19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20"/>
      <c r="AY27" s="17"/>
    </row>
    <row r="28" spans="2:51" ht="15.75" customHeight="1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3"/>
      <c r="AF28" s="13"/>
      <c r="AG28" s="12"/>
      <c r="AH28" s="14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5"/>
      <c r="AY28" s="12"/>
    </row>
    <row r="29" spans="2:51" ht="12.75" hidden="1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3"/>
      <c r="AF29" s="13"/>
      <c r="AG29" s="12"/>
      <c r="AH29" s="14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/>
      <c r="AY29" s="12"/>
    </row>
    <row r="30" spans="2:51" ht="12.75" hidden="1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3"/>
      <c r="AF30" s="13"/>
      <c r="AG30" s="12"/>
      <c r="AH30" s="14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5"/>
      <c r="AY30" s="12"/>
    </row>
    <row r="31" spans="2:51" ht="12.75" hidden="1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3"/>
      <c r="AF31" s="13"/>
      <c r="AG31" s="12"/>
      <c r="AH31" s="14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5"/>
      <c r="AY31" s="12"/>
    </row>
    <row r="32" spans="2:51" ht="12.75" hidden="1" customHeigh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3"/>
      <c r="AF32" s="13"/>
      <c r="AG32" s="12"/>
      <c r="AH32" s="14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5"/>
      <c r="AY32" s="12"/>
    </row>
    <row r="33" spans="2:51" ht="12.75" hidden="1" customHeigh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3"/>
      <c r="AF33" s="13"/>
      <c r="AG33" s="12"/>
      <c r="AH33" s="14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5"/>
      <c r="AY33" s="12"/>
    </row>
    <row r="34" spans="2:51" ht="12.75" hidden="1" customHeigh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3"/>
      <c r="AF34" s="13"/>
      <c r="AG34" s="12"/>
      <c r="AH34" s="14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5"/>
      <c r="AY34" s="12"/>
    </row>
    <row r="35" spans="2:51" ht="15.6" hidden="1" customHeight="1"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51" ht="15.6" hidden="1" customHeight="1"/>
    <row r="37" spans="2:51" ht="15.6" hidden="1" customHeight="1"/>
    <row r="38" spans="2:51" ht="15.6" hidden="1" customHeight="1"/>
    <row r="39" spans="2:51" ht="15.6" hidden="1" customHeight="1"/>
    <row r="40" spans="2:51" ht="15.6" hidden="1" customHeight="1"/>
    <row r="41" spans="2:51" ht="15" hidden="1"/>
    <row r="42" spans="2:51" ht="15" hidden="1"/>
    <row r="43" spans="2:51" ht="15" hidden="1"/>
    <row r="44" spans="2:51" ht="12.75" hidden="1" customHeight="1">
      <c r="B44" s="12"/>
      <c r="C44" s="12"/>
      <c r="D44" s="12"/>
      <c r="E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3"/>
      <c r="AF44" s="13"/>
      <c r="AG44" s="12"/>
      <c r="AH44" s="14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5"/>
      <c r="AY44" s="12"/>
    </row>
    <row r="45" spans="2:51" ht="15" hidden="1"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2:51" ht="12.75" hidden="1" customHeight="1">
      <c r="B46" s="12"/>
      <c r="C46" s="12"/>
      <c r="D46" s="12"/>
      <c r="E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3"/>
      <c r="AF46" s="13"/>
      <c r="AG46" s="12"/>
      <c r="AH46" s="14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5"/>
      <c r="AY46" s="12"/>
    </row>
    <row r="47" spans="2:51" ht="12.75" hidden="1" customHeight="1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3"/>
      <c r="AF47" s="13"/>
      <c r="AG47" s="12"/>
      <c r="AH47" s="14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5"/>
      <c r="AY47" s="12"/>
    </row>
    <row r="48" spans="2:51" ht="12.75" hidden="1" customHeight="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3"/>
      <c r="AF48" s="13"/>
      <c r="AG48" s="12"/>
      <c r="AH48" s="14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5"/>
      <c r="AY48" s="12"/>
    </row>
    <row r="49" spans="2:51" ht="15" hidden="1"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2:51" ht="15" hidden="1"/>
    <row r="51" spans="2:51" ht="15" hidden="1"/>
    <row r="52" spans="2:51" ht="15" hidden="1"/>
    <row r="53" spans="2:51" ht="15" hidden="1"/>
    <row r="54" spans="2:51" ht="15" hidden="1"/>
    <row r="55" spans="2:51" ht="15" hidden="1"/>
    <row r="56" spans="2:51" ht="15" hidden="1"/>
    <row r="57" spans="2:51" ht="15" hidden="1"/>
    <row r="58" spans="2:51" ht="12.75" hidden="1" customHeight="1">
      <c r="B58" s="12"/>
      <c r="C58" s="21"/>
      <c r="D58" s="21"/>
      <c r="E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3"/>
      <c r="AF58" s="13"/>
      <c r="AG58" s="12"/>
      <c r="AH58" s="14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5"/>
      <c r="AY58" s="12"/>
    </row>
    <row r="59" spans="2:51" ht="12.75" hidden="1" customHeight="1">
      <c r="B59" s="12"/>
      <c r="C59" s="22"/>
      <c r="D59" s="2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3"/>
      <c r="AF59" s="13"/>
      <c r="AG59" s="12"/>
      <c r="AH59" s="14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5"/>
      <c r="AY59" s="12"/>
    </row>
    <row r="60" spans="2:51" ht="12.75" hidden="1" customHeight="1">
      <c r="B60" s="12"/>
      <c r="C60" s="21"/>
      <c r="D60" s="2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3"/>
      <c r="AF60" s="13"/>
      <c r="AG60" s="12"/>
      <c r="AH60" s="14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5"/>
      <c r="AY60" s="12"/>
    </row>
    <row r="61" spans="2:51" ht="15" hidden="1"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2:51" ht="15" hidden="1"/>
    <row r="63" spans="2:51" ht="15" hidden="1"/>
    <row r="64" spans="2:51" ht="15" hidden="1"/>
    <row r="65" spans="2:51" ht="15" hidden="1"/>
    <row r="66" spans="2:51" ht="15" hidden="1"/>
    <row r="67" spans="2:51" ht="15" hidden="1"/>
    <row r="68" spans="2:51" ht="15" hidden="1"/>
    <row r="69" spans="2:51" ht="15" hidden="1"/>
    <row r="70" spans="2:51" ht="15" hidden="1"/>
    <row r="71" spans="2:51" ht="15" hidden="1"/>
    <row r="72" spans="2:51" ht="15" hidden="1"/>
    <row r="73" spans="2:51" ht="15" hidden="1"/>
    <row r="74" spans="2:51" ht="15" hidden="1"/>
    <row r="75" spans="2:51" ht="15" hidden="1"/>
    <row r="76" spans="2:51" ht="12.75" hidden="1" customHeight="1">
      <c r="B76" s="12"/>
      <c r="C76" s="12"/>
      <c r="D76" s="12"/>
      <c r="E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3"/>
      <c r="AF76" s="13"/>
      <c r="AG76" s="12"/>
      <c r="AH76" s="14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5"/>
      <c r="AY76" s="12"/>
    </row>
    <row r="77" spans="2:51" ht="15" hidden="1"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2:51" ht="15" hidden="1"/>
    <row r="79" spans="2:51" ht="15" hidden="1"/>
    <row r="80" spans="2:51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 hidden="1"/>
    <row r="166" ht="15" hidden="1"/>
    <row r="167" ht="15" hidden="1"/>
    <row r="168" ht="15" hidden="1"/>
    <row r="169" ht="15" hidden="1"/>
    <row r="170" ht="15" hidden="1"/>
    <row r="171" ht="15" hidden="1"/>
    <row r="172" ht="15" hidden="1"/>
    <row r="173" ht="15" hidden="1"/>
    <row r="174" ht="15" hidden="1"/>
    <row r="175" ht="15" hidden="1"/>
    <row r="176" ht="15" hidden="1"/>
    <row r="177" ht="15" hidden="1"/>
    <row r="178" ht="15" hidden="1"/>
    <row r="179" ht="15" hidden="1"/>
    <row r="180" ht="15" hidden="1"/>
    <row r="181" ht="15" hidden="1"/>
    <row r="182" ht="15" hidden="1"/>
    <row r="183" ht="15" hidden="1"/>
    <row r="184" ht="15" hidden="1"/>
    <row r="185" ht="15" hidden="1"/>
    <row r="186" ht="15" hidden="1"/>
    <row r="187" ht="15" hidden="1"/>
    <row r="188" ht="15" hidden="1"/>
    <row r="189" ht="15" hidden="1"/>
    <row r="190" ht="15" hidden="1"/>
    <row r="191" ht="15" hidden="1"/>
    <row r="192" ht="15" hidden="1"/>
    <row r="193" ht="15" hidden="1"/>
    <row r="194" ht="15" hidden="1"/>
    <row r="195" ht="15" hidden="1"/>
    <row r="196" ht="15" hidden="1"/>
    <row r="197" ht="15" hidden="1"/>
    <row r="198" ht="15" hidden="1"/>
    <row r="199" ht="15" hidden="1"/>
    <row r="200" ht="15" hidden="1"/>
    <row r="201" ht="15" hidden="1"/>
    <row r="202" ht="15" hidden="1"/>
    <row r="203" ht="15" hidden="1"/>
    <row r="204" ht="15" hidden="1"/>
    <row r="205" ht="15" hidden="1"/>
    <row r="206" ht="15" hidden="1"/>
    <row r="207" ht="15" hidden="1"/>
    <row r="208" ht="15" hidden="1"/>
    <row r="209" ht="15" hidden="1"/>
    <row r="210" ht="15" hidden="1"/>
    <row r="211" ht="15" hidden="1"/>
    <row r="212" ht="15" hidden="1"/>
    <row r="213" ht="15" hidden="1"/>
    <row r="214" ht="15" hidden="1"/>
    <row r="215" ht="15" hidden="1"/>
    <row r="216" ht="15" hidden="1"/>
    <row r="217" ht="15" hidden="1"/>
    <row r="218" ht="15" hidden="1"/>
    <row r="219" ht="15" hidden="1"/>
    <row r="220" ht="15" hidden="1"/>
    <row r="221" ht="15" hidden="1"/>
    <row r="222" ht="15" hidden="1"/>
    <row r="223" ht="15" hidden="1"/>
    <row r="224" ht="15" hidden="1"/>
    <row r="225" ht="15" hidden="1"/>
    <row r="226" ht="15" hidden="1"/>
    <row r="227" ht="15" hidden="1"/>
    <row r="228" ht="15" hidden="1"/>
    <row r="229" ht="15" hidden="1"/>
    <row r="230" ht="15" hidden="1"/>
    <row r="231" ht="15" hidden="1"/>
    <row r="232" ht="15" hidden="1"/>
    <row r="233" ht="15" hidden="1"/>
    <row r="234" ht="15" hidden="1"/>
    <row r="235" ht="15" hidden="1"/>
    <row r="236" ht="15" hidden="1"/>
    <row r="237" ht="15" hidden="1"/>
    <row r="238" ht="15" hidden="1"/>
    <row r="239" ht="15" hidden="1"/>
    <row r="240" ht="15" hidden="1"/>
    <row r="241" spans="2:51" ht="15" hidden="1"/>
    <row r="242" spans="2:51" ht="15" hidden="1"/>
    <row r="243" spans="2:51" ht="15" hidden="1"/>
    <row r="244" spans="2:51" ht="15" hidden="1"/>
    <row r="245" spans="2:51" ht="15" hidden="1"/>
    <row r="246" spans="2:51" ht="15" hidden="1"/>
    <row r="247" spans="2:51" ht="15" hidden="1"/>
    <row r="248" spans="2:51" ht="15" hidden="1"/>
    <row r="249" spans="2:51" ht="15" hidden="1"/>
    <row r="250" spans="2:51" ht="15" hidden="1"/>
    <row r="251" spans="2:51" ht="15" hidden="1"/>
    <row r="252" spans="2:51" ht="15" hidden="1"/>
    <row r="253" spans="2:51" ht="12.75" hidden="1" customHeight="1">
      <c r="B253" s="12"/>
      <c r="C253" s="12"/>
      <c r="D253" s="12"/>
      <c r="E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3"/>
      <c r="AF253" s="13"/>
      <c r="AG253" s="12"/>
      <c r="AH253" s="14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5"/>
      <c r="AY253" s="12"/>
    </row>
    <row r="254" spans="2:51" ht="15" hidden="1"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2:51" ht="15" hidden="1"/>
    <row r="256" spans="2:51" ht="15" hidden="1"/>
    <row r="257" spans="2:51" ht="15" hidden="1"/>
    <row r="258" spans="2:51" ht="15" hidden="1"/>
    <row r="259" spans="2:51" ht="15" hidden="1"/>
    <row r="260" spans="2:51" ht="15" hidden="1"/>
    <row r="261" spans="2:51" ht="15" hidden="1"/>
    <row r="262" spans="2:51" ht="15" hidden="1"/>
    <row r="263" spans="2:51" ht="15" hidden="1"/>
    <row r="264" spans="2:51" ht="15" hidden="1"/>
    <row r="265" spans="2:51" ht="15" hidden="1"/>
    <row r="266" spans="2:51" ht="15" hidden="1"/>
    <row r="267" spans="2:51" ht="15" hidden="1"/>
    <row r="268" spans="2:51" ht="12.75" hidden="1" customHeight="1">
      <c r="B268" s="12"/>
      <c r="C268" s="12"/>
      <c r="D268" s="12"/>
      <c r="E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3"/>
      <c r="AF268" s="13"/>
      <c r="AG268" s="12"/>
      <c r="AH268" s="14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5"/>
      <c r="AY268" s="12"/>
    </row>
    <row r="269" spans="2:51" ht="12.75" hidden="1" customHeight="1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3"/>
      <c r="AF269" s="13"/>
      <c r="AG269" s="12"/>
      <c r="AH269" s="14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5"/>
      <c r="AY269" s="12"/>
    </row>
    <row r="270" spans="2:51" ht="15" hidden="1"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2:51" ht="15" hidden="1"/>
    <row r="272" spans="2:51" ht="15" hidden="1"/>
    <row r="273" spans="2:51" ht="15" hidden="1"/>
    <row r="274" spans="2:51" ht="15" hidden="1"/>
    <row r="275" spans="2:51" ht="15" hidden="1"/>
    <row r="276" spans="2:51" ht="12.75" hidden="1" customHeight="1">
      <c r="B276" s="12"/>
      <c r="C276" s="12"/>
      <c r="D276" s="12"/>
      <c r="E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3"/>
      <c r="AF276" s="13"/>
      <c r="AG276" s="12"/>
      <c r="AH276" s="14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5"/>
      <c r="AY276" s="12"/>
    </row>
    <row r="277" spans="2:51" ht="12.75" hidden="1" customHeight="1">
      <c r="B277" s="12"/>
      <c r="C277" s="12"/>
      <c r="D277" s="12"/>
      <c r="E277" s="12"/>
      <c r="F277" s="23">
        <v>0.2</v>
      </c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3"/>
      <c r="AF277" s="13"/>
      <c r="AG277" s="12"/>
      <c r="AH277" s="14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5"/>
      <c r="AY277" s="12"/>
    </row>
    <row r="278" spans="2:51" ht="12.75" hidden="1" customHeight="1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3"/>
      <c r="AF278" s="13"/>
      <c r="AG278" s="12"/>
      <c r="AH278" s="14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5"/>
      <c r="AY278" s="12"/>
    </row>
    <row r="279" spans="2:51" ht="15" hidden="1"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2:51" ht="15" hidden="1"/>
    <row r="281" spans="2:51" ht="15" hidden="1"/>
    <row r="282" spans="2:51" ht="15" hidden="1"/>
    <row r="283" spans="2:51" ht="15" hidden="1"/>
    <row r="284" spans="2:51" ht="15" hidden="1"/>
    <row r="285" spans="2:51" ht="15" hidden="1"/>
    <row r="286" spans="2:51" ht="15" hidden="1"/>
    <row r="287" spans="2:51" ht="15" hidden="1"/>
    <row r="288" spans="2:51" ht="15" hidden="1"/>
    <row r="289" ht="15" hidden="1"/>
    <row r="290" ht="15" hidden="1"/>
    <row r="291" ht="15" hidden="1"/>
    <row r="292" ht="15" hidden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" hidden="1" customHeight="1"/>
    <row r="927" ht="15"/>
    <row r="928" ht="15"/>
    <row r="929" ht="15"/>
    <row r="930" ht="15"/>
    <row r="931" ht="15.6" customHeight="1"/>
    <row r="932" ht="15.6" customHeight="1"/>
    <row r="933" ht="15.6" customHeight="1"/>
    <row r="934" ht="15.6" customHeight="1"/>
    <row r="935" ht="15.6" customHeight="1"/>
    <row r="936" ht="15.6" customHeight="1"/>
    <row r="937" ht="15.6" customHeight="1"/>
    <row r="938" ht="15.6" customHeight="1"/>
    <row r="939" ht="15.6" customHeight="1"/>
    <row r="940" ht="15.6" customHeight="1"/>
    <row r="941" ht="15.6" customHeight="1"/>
    <row r="942" ht="15.6" customHeight="1"/>
    <row r="943" ht="15.6" customHeight="1"/>
    <row r="944" ht="15.6" customHeight="1"/>
    <row r="945" ht="15.6" customHeight="1"/>
    <row r="946" ht="15.6" customHeight="1"/>
    <row r="947" ht="15.6" customHeight="1"/>
    <row r="948" ht="15.6" customHeight="1"/>
    <row r="949" ht="15.6" customHeight="1"/>
    <row r="950" ht="15.6" customHeight="1"/>
    <row r="951" ht="15.6" customHeight="1"/>
    <row r="952" ht="15.6" customHeight="1"/>
    <row r="953" ht="15.6" customHeight="1"/>
    <row r="954" ht="15.6" customHeight="1"/>
    <row r="955" ht="15.6" customHeight="1"/>
    <row r="956" ht="15.6" customHeight="1"/>
    <row r="957" ht="15.6" customHeight="1"/>
    <row r="958" ht="15.6" customHeight="1"/>
    <row r="959" ht="15.6" customHeight="1"/>
    <row r="960" ht="15.6" customHeight="1"/>
    <row r="961" ht="15.6" customHeight="1"/>
    <row r="962" ht="15.6" customHeight="1"/>
    <row r="963" ht="15.6" customHeight="1"/>
    <row r="964" ht="15.6" customHeight="1"/>
    <row r="965" ht="15.6" customHeight="1"/>
    <row r="966" ht="15.6" customHeight="1"/>
    <row r="967" ht="15.6" customHeight="1"/>
    <row r="968" ht="15.6" customHeight="1"/>
    <row r="969" ht="15.6" customHeight="1"/>
    <row r="970" ht="15.6" customHeight="1"/>
    <row r="971" ht="15.6" customHeight="1"/>
    <row r="972" ht="15.6" customHeight="1"/>
    <row r="973" ht="15.6" customHeight="1"/>
    <row r="974" ht="15.6" customHeight="1"/>
    <row r="975" ht="15.6" customHeight="1"/>
    <row r="976" ht="15.6" customHeight="1"/>
    <row r="977" ht="15.6" customHeight="1"/>
    <row r="978" ht="15.6" customHeight="1"/>
    <row r="979" ht="15.6" customHeight="1"/>
    <row r="980" ht="15.6" customHeight="1"/>
    <row r="981" ht="15.6" customHeight="1"/>
    <row r="982" ht="15.6" customHeight="1"/>
    <row r="983" ht="15.6" customHeight="1"/>
    <row r="984" ht="15.6" customHeight="1"/>
    <row r="985" ht="15.6" customHeight="1"/>
    <row r="986" ht="15.6" customHeight="1"/>
    <row r="987" ht="15.6" customHeight="1"/>
    <row r="988" ht="15.6" customHeight="1"/>
    <row r="989" ht="15.6" customHeight="1"/>
    <row r="990" ht="15.6" customHeight="1"/>
    <row r="991" ht="15.6" customHeight="1"/>
    <row r="992" ht="15.6" customHeight="1"/>
    <row r="993" ht="15.6" customHeight="1"/>
    <row r="994" ht="15.6" customHeight="1"/>
    <row r="995" ht="15.6" customHeight="1"/>
    <row r="996" ht="15.6" customHeight="1"/>
    <row r="997" ht="15.6" customHeight="1"/>
    <row r="998" ht="15.6" customHeight="1"/>
    <row r="999" ht="15.6" customHeight="1"/>
    <row r="1000" ht="15.6" customHeight="1"/>
    <row r="1001" ht="15.6" customHeight="1"/>
    <row r="1002" ht="15.6" customHeight="1"/>
    <row r="1003" ht="15.6" customHeight="1"/>
    <row r="1004" ht="15.6" customHeight="1"/>
    <row r="1005" ht="15.6" customHeight="1"/>
    <row r="1006" ht="15.6" customHeight="1"/>
    <row r="1007" ht="15.6" customHeight="1"/>
    <row r="1008" ht="15.6" customHeight="1"/>
    <row r="1009" ht="15.6" customHeight="1"/>
    <row r="1010" ht="15.6" customHeight="1"/>
    <row r="1011" ht="15.6" customHeight="1"/>
    <row r="1012" ht="15.6" customHeight="1"/>
    <row r="1013" ht="15.6" customHeight="1"/>
    <row r="1014" ht="15.6" customHeight="1"/>
    <row r="1015" ht="15.6" customHeight="1"/>
    <row r="1016" ht="15.6" customHeight="1"/>
    <row r="1017" ht="15.6" customHeight="1"/>
    <row r="1018" ht="15.6" customHeight="1"/>
    <row r="1019" ht="15.6" customHeight="1"/>
    <row r="1020" ht="15.6" customHeight="1"/>
    <row r="1021" ht="15.6" customHeight="1"/>
    <row r="1022" ht="15.6" customHeight="1"/>
    <row r="1023" ht="15.6" customHeight="1"/>
    <row r="1024" ht="15.6" customHeight="1"/>
    <row r="1025" ht="15.6" customHeight="1"/>
    <row r="1026" ht="15.6" customHeight="1"/>
    <row r="1027" ht="15.6" customHeight="1"/>
    <row r="1028" ht="15.6" customHeight="1"/>
    <row r="1029" ht="15.6" customHeight="1"/>
    <row r="1030" ht="15.6" customHeight="1"/>
    <row r="1031" ht="15.6" customHeight="1"/>
    <row r="1032" ht="15.6" customHeight="1"/>
    <row r="1033" ht="15.6" customHeight="1"/>
    <row r="1034" ht="15.6" customHeight="1"/>
    <row r="1035" ht="15.6" customHeight="1"/>
  </sheetData>
  <mergeCells count="85">
    <mergeCell ref="B5:AH5"/>
    <mergeCell ref="AI5:AW5"/>
    <mergeCell ref="AX5:AX7"/>
    <mergeCell ref="AY5:AY7"/>
    <mergeCell ref="B6:B7"/>
    <mergeCell ref="C6:C7"/>
    <mergeCell ref="D6:D7"/>
    <mergeCell ref="E6:E7"/>
    <mergeCell ref="F6:Q6"/>
    <mergeCell ref="AF6:AF7"/>
    <mergeCell ref="AG6:AH6"/>
    <mergeCell ref="X6:X7"/>
    <mergeCell ref="Y6:Y7"/>
    <mergeCell ref="Z6:Z7"/>
    <mergeCell ref="AA6:AA7"/>
    <mergeCell ref="AB6:AB7"/>
    <mergeCell ref="E8:E12"/>
    <mergeCell ref="F8:F12"/>
    <mergeCell ref="G8:G12"/>
    <mergeCell ref="AD6:AD7"/>
    <mergeCell ref="W8:W10"/>
    <mergeCell ref="X8:X12"/>
    <mergeCell ref="Y8:Y12"/>
    <mergeCell ref="N8:N12"/>
    <mergeCell ref="O8:O12"/>
    <mergeCell ref="P8:P12"/>
    <mergeCell ref="Q8:Q12"/>
    <mergeCell ref="R8:R12"/>
    <mergeCell ref="H8:H12"/>
    <mergeCell ref="AE6:AE7"/>
    <mergeCell ref="R6:R7"/>
    <mergeCell ref="S6:S7"/>
    <mergeCell ref="T6:T7"/>
    <mergeCell ref="U6:U7"/>
    <mergeCell ref="V6:V7"/>
    <mergeCell ref="W6:W7"/>
    <mergeCell ref="AC6:AC7"/>
    <mergeCell ref="AN6:AR6"/>
    <mergeCell ref="B23:D23"/>
    <mergeCell ref="B24:D24"/>
    <mergeCell ref="B25:D25"/>
    <mergeCell ref="B4:S4"/>
    <mergeCell ref="B17:D17"/>
    <mergeCell ref="E17:M17"/>
    <mergeCell ref="B18:D18"/>
    <mergeCell ref="E18:M18"/>
    <mergeCell ref="B19:D19"/>
    <mergeCell ref="B20:D20"/>
    <mergeCell ref="B14:D14"/>
    <mergeCell ref="E14:L14"/>
    <mergeCell ref="B15:D15"/>
    <mergeCell ref="E15:M15"/>
    <mergeCell ref="B16:D16"/>
    <mergeCell ref="D8:D12"/>
    <mergeCell ref="T4:AA4"/>
    <mergeCell ref="AB4:AY4"/>
    <mergeCell ref="B2:AY2"/>
    <mergeCell ref="B21:D21"/>
    <mergeCell ref="S8:S12"/>
    <mergeCell ref="I8:I12"/>
    <mergeCell ref="J8:J12"/>
    <mergeCell ref="K8:K12"/>
    <mergeCell ref="L8:L12"/>
    <mergeCell ref="M8:M12"/>
    <mergeCell ref="AS6:AW6"/>
    <mergeCell ref="AL7:AM7"/>
    <mergeCell ref="AQ7:AR7"/>
    <mergeCell ref="AV7:AW7"/>
    <mergeCell ref="AI6:AM6"/>
    <mergeCell ref="B3:AY3"/>
    <mergeCell ref="B22:D22"/>
    <mergeCell ref="AV8:AV12"/>
    <mergeCell ref="AY8:AY12"/>
    <mergeCell ref="Z8:Z12"/>
    <mergeCell ref="AA8:AA12"/>
    <mergeCell ref="AG8:AG12"/>
    <mergeCell ref="AH8:AH12"/>
    <mergeCell ref="AL8:AL12"/>
    <mergeCell ref="AQ8:AQ12"/>
    <mergeCell ref="T8:T12"/>
    <mergeCell ref="U8:U12"/>
    <mergeCell ref="V8:V12"/>
    <mergeCell ref="E16:M16"/>
    <mergeCell ref="B8:B12"/>
    <mergeCell ref="C8:C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9"/>
  <sheetViews>
    <sheetView tabSelected="1" topLeftCell="N10" zoomScale="50" zoomScaleNormal="50" workbookViewId="0">
      <selection activeCell="AH921" sqref="AH921"/>
    </sheetView>
  </sheetViews>
  <sheetFormatPr baseColWidth="10" defaultColWidth="22.140625" defaultRowHeight="0" customHeight="1" zeroHeight="1"/>
  <cols>
    <col min="1" max="1" width="11.85546875" style="101" customWidth="1"/>
    <col min="2" max="2" width="33.42578125" style="101" customWidth="1"/>
    <col min="3" max="3" width="36.28515625" style="101" customWidth="1"/>
    <col min="4" max="4" width="35.5703125" style="101" customWidth="1"/>
    <col min="5" max="5" width="34.5703125" style="101" customWidth="1"/>
    <col min="6" max="6" width="5.28515625" style="101" bestFit="1" customWidth="1"/>
    <col min="7" max="7" width="3.5703125" style="101" customWidth="1"/>
    <col min="8" max="17" width="4.140625" style="101" customWidth="1"/>
    <col min="18" max="18" width="97.42578125" style="101" customWidth="1"/>
    <col min="19" max="19" width="67.5703125" style="101" customWidth="1"/>
    <col min="20" max="20" width="81.140625" style="101" customWidth="1"/>
    <col min="21" max="21" width="71.140625" style="101" customWidth="1"/>
    <col min="22" max="22" width="52.5703125" style="101" customWidth="1"/>
    <col min="23" max="23" width="51.42578125" style="101" customWidth="1"/>
    <col min="24" max="24" width="22.140625" style="101"/>
    <col min="25" max="25" width="49.7109375" style="101" customWidth="1"/>
    <col min="26" max="26" width="52.7109375" style="101" customWidth="1"/>
    <col min="27" max="27" width="54.5703125" style="101" customWidth="1"/>
    <col min="28" max="28" width="46.5703125" style="101" customWidth="1"/>
    <col min="29" max="29" width="50.28515625" style="101" customWidth="1"/>
    <col min="30" max="30" width="22.140625" style="101"/>
    <col min="31" max="31" width="22.140625" style="2"/>
    <col min="32" max="32" width="26.28515625" style="2" customWidth="1"/>
    <col min="33" max="33" width="17.7109375" style="101" customWidth="1"/>
    <col min="34" max="34" width="17.5703125" style="101" customWidth="1"/>
    <col min="35" max="16384" width="22.140625" style="101"/>
  </cols>
  <sheetData>
    <row r="1" spans="1:34" ht="56.1" customHeight="1" thickBot="1"/>
    <row r="2" spans="1:34" ht="186.6" customHeight="1" thickBot="1">
      <c r="B2" s="106" t="s">
        <v>148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8"/>
    </row>
    <row r="3" spans="1:34" ht="28.5" customHeight="1" thickBot="1">
      <c r="B3" s="106" t="s">
        <v>154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8"/>
    </row>
    <row r="4" spans="1:34" ht="36.75" customHeight="1" thickBot="1">
      <c r="B4" s="142" t="s">
        <v>146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4"/>
      <c r="T4" s="126" t="s">
        <v>153</v>
      </c>
      <c r="U4" s="127"/>
      <c r="V4" s="127"/>
      <c r="W4" s="127"/>
      <c r="X4" s="127"/>
      <c r="Y4" s="127"/>
      <c r="Z4" s="127"/>
      <c r="AA4" s="128"/>
      <c r="AB4" s="126" t="s">
        <v>156</v>
      </c>
      <c r="AC4" s="180"/>
      <c r="AD4" s="180"/>
      <c r="AE4" s="180"/>
      <c r="AF4" s="180"/>
      <c r="AG4" s="180"/>
      <c r="AH4" s="181"/>
    </row>
    <row r="5" spans="1:34" ht="36.6" customHeight="1" thickBot="1">
      <c r="B5" s="176" t="s">
        <v>0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8"/>
      <c r="AG5" s="179" t="s">
        <v>150</v>
      </c>
      <c r="AH5" s="177"/>
    </row>
    <row r="6" spans="1:34" s="102" customFormat="1" ht="54.95" customHeight="1" thickTop="1" thickBot="1">
      <c r="B6" s="172" t="s">
        <v>4</v>
      </c>
      <c r="C6" s="150" t="s">
        <v>5</v>
      </c>
      <c r="D6" s="150" t="s">
        <v>6</v>
      </c>
      <c r="E6" s="154" t="s">
        <v>7</v>
      </c>
      <c r="F6" s="135" t="s">
        <v>8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52" t="s">
        <v>9</v>
      </c>
      <c r="S6" s="152" t="s">
        <v>10</v>
      </c>
      <c r="T6" s="152" t="s">
        <v>11</v>
      </c>
      <c r="U6" s="152" t="s">
        <v>12</v>
      </c>
      <c r="V6" s="154" t="s">
        <v>13</v>
      </c>
      <c r="W6" s="156" t="s">
        <v>14</v>
      </c>
      <c r="X6" s="150" t="s">
        <v>15</v>
      </c>
      <c r="Y6" s="156" t="s">
        <v>16</v>
      </c>
      <c r="Z6" s="154" t="s">
        <v>17</v>
      </c>
      <c r="AA6" s="156" t="s">
        <v>18</v>
      </c>
      <c r="AB6" s="150" t="s">
        <v>19</v>
      </c>
      <c r="AC6" s="156" t="s">
        <v>20</v>
      </c>
      <c r="AD6" s="152" t="s">
        <v>15</v>
      </c>
      <c r="AE6" s="150" t="s">
        <v>21</v>
      </c>
      <c r="AF6" s="150" t="s">
        <v>149</v>
      </c>
      <c r="AG6" s="175" t="s">
        <v>29</v>
      </c>
      <c r="AH6" s="182"/>
    </row>
    <row r="7" spans="1:34" s="102" customFormat="1" ht="48.75" customHeight="1" thickTop="1" thickBot="1">
      <c r="B7" s="173"/>
      <c r="C7" s="155"/>
      <c r="D7" s="155"/>
      <c r="E7" s="155"/>
      <c r="F7" s="4">
        <v>1</v>
      </c>
      <c r="G7" s="5">
        <v>2</v>
      </c>
      <c r="H7" s="5">
        <v>3</v>
      </c>
      <c r="I7" s="5">
        <v>4</v>
      </c>
      <c r="J7" s="6">
        <v>5</v>
      </c>
      <c r="K7" s="7">
        <v>6</v>
      </c>
      <c r="L7" s="5">
        <v>7</v>
      </c>
      <c r="M7" s="7">
        <v>8</v>
      </c>
      <c r="N7" s="5">
        <v>9</v>
      </c>
      <c r="O7" s="8">
        <v>10</v>
      </c>
      <c r="P7" s="4">
        <v>11</v>
      </c>
      <c r="Q7" s="7">
        <v>12</v>
      </c>
      <c r="R7" s="153"/>
      <c r="S7" s="153"/>
      <c r="T7" s="153"/>
      <c r="U7" s="153"/>
      <c r="V7" s="155"/>
      <c r="W7" s="157"/>
      <c r="X7" s="174"/>
      <c r="Y7" s="157"/>
      <c r="Z7" s="155"/>
      <c r="AA7" s="158"/>
      <c r="AB7" s="174"/>
      <c r="AC7" s="158"/>
      <c r="AD7" s="153"/>
      <c r="AE7" s="151"/>
      <c r="AF7" s="174"/>
      <c r="AG7" s="5" t="s">
        <v>151</v>
      </c>
      <c r="AH7" s="105" t="s">
        <v>152</v>
      </c>
    </row>
    <row r="8" spans="1:34" ht="78.599999999999994" customHeight="1">
      <c r="A8" s="24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26"/>
      <c r="AG8" s="26"/>
      <c r="AH8" s="26"/>
    </row>
    <row r="9" spans="1:34" ht="15.75" customHeight="1">
      <c r="B9" s="9"/>
      <c r="C9" s="100"/>
      <c r="D9" s="100"/>
      <c r="E9" s="11"/>
      <c r="F9" s="100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3"/>
      <c r="AG9" s="12"/>
      <c r="AH9" s="14"/>
    </row>
    <row r="10" spans="1:34" ht="9.75" customHeight="1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3"/>
      <c r="AF10" s="13"/>
      <c r="AG10" s="12"/>
      <c r="AH10" s="14"/>
    </row>
    <row r="11" spans="1:34" ht="28.5" customHeight="1">
      <c r="B11" s="17" t="s">
        <v>118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8"/>
      <c r="AF11" s="18"/>
      <c r="AG11" s="17"/>
      <c r="AH11" s="19"/>
    </row>
    <row r="12" spans="1:34" ht="15.75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3"/>
      <c r="AF12" s="13"/>
      <c r="AG12" s="12"/>
      <c r="AH12" s="14"/>
    </row>
    <row r="13" spans="1:34" ht="12.75" hidden="1" customHeight="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3"/>
      <c r="AF13" s="13"/>
      <c r="AG13" s="12"/>
      <c r="AH13" s="14"/>
    </row>
    <row r="14" spans="1:34" ht="12.75" hidden="1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3"/>
      <c r="AF14" s="13"/>
      <c r="AG14" s="12"/>
      <c r="AH14" s="14"/>
    </row>
    <row r="15" spans="1:34" ht="12.75" hidden="1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3"/>
      <c r="AF15" s="13"/>
      <c r="AG15" s="12"/>
      <c r="AH15" s="14"/>
    </row>
    <row r="16" spans="1:34" ht="12.75" hidden="1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3"/>
      <c r="AF16" s="13"/>
      <c r="AG16" s="12"/>
      <c r="AH16" s="14"/>
    </row>
    <row r="17" spans="2:34" ht="12.75" hidden="1" customHeight="1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3"/>
      <c r="AF17" s="13"/>
      <c r="AG17" s="12"/>
      <c r="AH17" s="14"/>
    </row>
    <row r="18" spans="2:34" ht="12.75" hidden="1" customHeight="1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3"/>
      <c r="AF18" s="13"/>
      <c r="AG18" s="12"/>
      <c r="AH18" s="14"/>
    </row>
    <row r="19" spans="2:34" ht="15.6" hidden="1" customHeight="1"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2:34" ht="15.6" hidden="1" customHeight="1"/>
    <row r="21" spans="2:34" ht="15.6" hidden="1" customHeight="1"/>
    <row r="22" spans="2:34" ht="15.6" hidden="1" customHeight="1"/>
    <row r="23" spans="2:34" ht="15.6" hidden="1" customHeight="1"/>
    <row r="24" spans="2:34" ht="15.6" hidden="1" customHeight="1"/>
    <row r="25" spans="2:34" ht="15" hidden="1"/>
    <row r="26" spans="2:34" ht="15" hidden="1"/>
    <row r="27" spans="2:34" ht="15" hidden="1"/>
    <row r="28" spans="2:34" ht="12.75" hidden="1" customHeight="1">
      <c r="B28" s="12"/>
      <c r="C28" s="12"/>
      <c r="D28" s="12"/>
      <c r="E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3"/>
      <c r="AF28" s="13"/>
      <c r="AG28" s="12"/>
      <c r="AH28" s="14"/>
    </row>
    <row r="29" spans="2:34" ht="15" hidden="1"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2:34" ht="12.75" hidden="1" customHeight="1">
      <c r="B30" s="12"/>
      <c r="C30" s="12"/>
      <c r="D30" s="12"/>
      <c r="E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3"/>
      <c r="AF30" s="13"/>
      <c r="AG30" s="12"/>
      <c r="AH30" s="14"/>
    </row>
    <row r="31" spans="2:34" ht="12.75" hidden="1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3"/>
      <c r="AF31" s="13"/>
      <c r="AG31" s="12"/>
      <c r="AH31" s="14"/>
    </row>
    <row r="32" spans="2:34" ht="12.75" hidden="1" customHeigh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3"/>
      <c r="AF32" s="13"/>
      <c r="AG32" s="12"/>
      <c r="AH32" s="14"/>
    </row>
    <row r="33" spans="2:34" ht="15" hidden="1"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34" ht="15" hidden="1"/>
    <row r="35" spans="2:34" ht="15" hidden="1"/>
    <row r="36" spans="2:34" ht="15" hidden="1"/>
    <row r="37" spans="2:34" ht="15" hidden="1"/>
    <row r="38" spans="2:34" ht="15" hidden="1"/>
    <row r="39" spans="2:34" ht="15" hidden="1"/>
    <row r="40" spans="2:34" ht="15" hidden="1"/>
    <row r="41" spans="2:34" ht="15" hidden="1"/>
    <row r="42" spans="2:34" ht="12.75" hidden="1" customHeight="1">
      <c r="B42" s="12"/>
      <c r="C42" s="21"/>
      <c r="D42" s="21"/>
      <c r="E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3"/>
      <c r="AF42" s="13"/>
      <c r="AG42" s="12"/>
      <c r="AH42" s="14"/>
    </row>
    <row r="43" spans="2:34" ht="12.75" hidden="1" customHeight="1">
      <c r="B43" s="12"/>
      <c r="C43" s="22"/>
      <c r="D43" s="2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3"/>
      <c r="AF43" s="13"/>
      <c r="AG43" s="12"/>
      <c r="AH43" s="14"/>
    </row>
    <row r="44" spans="2:34" ht="12.75" hidden="1" customHeight="1">
      <c r="B44" s="12"/>
      <c r="C44" s="21"/>
      <c r="D44" s="2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3"/>
      <c r="AF44" s="13"/>
      <c r="AG44" s="12"/>
      <c r="AH44" s="14"/>
    </row>
    <row r="45" spans="2:34" ht="15" hidden="1"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2:34" ht="15" hidden="1"/>
    <row r="47" spans="2:34" ht="15" hidden="1"/>
    <row r="48" spans="2:34" ht="15" hidden="1"/>
    <row r="49" spans="2:34" ht="15" hidden="1"/>
    <row r="50" spans="2:34" ht="15" hidden="1"/>
    <row r="51" spans="2:34" ht="15" hidden="1"/>
    <row r="52" spans="2:34" ht="15" hidden="1"/>
    <row r="53" spans="2:34" ht="15" hidden="1"/>
    <row r="54" spans="2:34" ht="15" hidden="1"/>
    <row r="55" spans="2:34" ht="15" hidden="1"/>
    <row r="56" spans="2:34" ht="15" hidden="1"/>
    <row r="57" spans="2:34" ht="15" hidden="1"/>
    <row r="58" spans="2:34" ht="15" hidden="1"/>
    <row r="59" spans="2:34" ht="15" hidden="1"/>
    <row r="60" spans="2:34" ht="12.75" hidden="1" customHeight="1">
      <c r="B60" s="12"/>
      <c r="C60" s="12"/>
      <c r="D60" s="12"/>
      <c r="E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3"/>
      <c r="AF60" s="13"/>
      <c r="AG60" s="12"/>
      <c r="AH60" s="14"/>
    </row>
    <row r="61" spans="2:34" ht="15" hidden="1"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2:34" ht="15" hidden="1"/>
    <row r="63" spans="2:34" ht="15" hidden="1"/>
    <row r="64" spans="2:34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 hidden="1"/>
    <row r="166" ht="15" hidden="1"/>
    <row r="167" ht="15" hidden="1"/>
    <row r="168" ht="15" hidden="1"/>
    <row r="169" ht="15" hidden="1"/>
    <row r="170" ht="15" hidden="1"/>
    <row r="171" ht="15" hidden="1"/>
    <row r="172" ht="15" hidden="1"/>
    <row r="173" ht="15" hidden="1"/>
    <row r="174" ht="15" hidden="1"/>
    <row r="175" ht="15" hidden="1"/>
    <row r="176" ht="15" hidden="1"/>
    <row r="177" ht="15" hidden="1"/>
    <row r="178" ht="15" hidden="1"/>
    <row r="179" ht="15" hidden="1"/>
    <row r="180" ht="15" hidden="1"/>
    <row r="181" ht="15" hidden="1"/>
    <row r="182" ht="15" hidden="1"/>
    <row r="183" ht="15" hidden="1"/>
    <row r="184" ht="15" hidden="1"/>
    <row r="185" ht="15" hidden="1"/>
    <row r="186" ht="15" hidden="1"/>
    <row r="187" ht="15" hidden="1"/>
    <row r="188" ht="15" hidden="1"/>
    <row r="189" ht="15" hidden="1"/>
    <row r="190" ht="15" hidden="1"/>
    <row r="191" ht="15" hidden="1"/>
    <row r="192" ht="15" hidden="1"/>
    <row r="193" ht="15" hidden="1"/>
    <row r="194" ht="15" hidden="1"/>
    <row r="195" ht="15" hidden="1"/>
    <row r="196" ht="15" hidden="1"/>
    <row r="197" ht="15" hidden="1"/>
    <row r="198" ht="15" hidden="1"/>
    <row r="199" ht="15" hidden="1"/>
    <row r="200" ht="15" hidden="1"/>
    <row r="201" ht="15" hidden="1"/>
    <row r="202" ht="15" hidden="1"/>
    <row r="203" ht="15" hidden="1"/>
    <row r="204" ht="15" hidden="1"/>
    <row r="205" ht="15" hidden="1"/>
    <row r="206" ht="15" hidden="1"/>
    <row r="207" ht="15" hidden="1"/>
    <row r="208" ht="15" hidden="1"/>
    <row r="209" ht="15" hidden="1"/>
    <row r="210" ht="15" hidden="1"/>
    <row r="211" ht="15" hidden="1"/>
    <row r="212" ht="15" hidden="1"/>
    <row r="213" ht="15" hidden="1"/>
    <row r="214" ht="15" hidden="1"/>
    <row r="215" ht="15" hidden="1"/>
    <row r="216" ht="15" hidden="1"/>
    <row r="217" ht="15" hidden="1"/>
    <row r="218" ht="15" hidden="1"/>
    <row r="219" ht="15" hidden="1"/>
    <row r="220" ht="15" hidden="1"/>
    <row r="221" ht="15" hidden="1"/>
    <row r="222" ht="15" hidden="1"/>
    <row r="223" ht="15" hidden="1"/>
    <row r="224" ht="15" hidden="1"/>
    <row r="225" spans="2:34" ht="15" hidden="1"/>
    <row r="226" spans="2:34" ht="15" hidden="1"/>
    <row r="227" spans="2:34" ht="15" hidden="1"/>
    <row r="228" spans="2:34" ht="15" hidden="1"/>
    <row r="229" spans="2:34" ht="15" hidden="1"/>
    <row r="230" spans="2:34" ht="15" hidden="1"/>
    <row r="231" spans="2:34" ht="15" hidden="1"/>
    <row r="232" spans="2:34" ht="15" hidden="1"/>
    <row r="233" spans="2:34" ht="15" hidden="1"/>
    <row r="234" spans="2:34" ht="15" hidden="1"/>
    <row r="235" spans="2:34" ht="15" hidden="1"/>
    <row r="236" spans="2:34" ht="15" hidden="1"/>
    <row r="237" spans="2:34" ht="12.75" hidden="1" customHeight="1">
      <c r="B237" s="12"/>
      <c r="C237" s="12"/>
      <c r="D237" s="12"/>
      <c r="E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3"/>
      <c r="AF237" s="13"/>
      <c r="AG237" s="12"/>
      <c r="AH237" s="14"/>
    </row>
    <row r="238" spans="2:34" ht="15" hidden="1"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2:34" ht="15" hidden="1"/>
    <row r="240" spans="2:34" ht="15" hidden="1"/>
    <row r="241" spans="2:34" ht="15" hidden="1"/>
    <row r="242" spans="2:34" ht="15" hidden="1"/>
    <row r="243" spans="2:34" ht="15" hidden="1"/>
    <row r="244" spans="2:34" ht="15" hidden="1"/>
    <row r="245" spans="2:34" ht="15" hidden="1"/>
    <row r="246" spans="2:34" ht="15" hidden="1"/>
    <row r="247" spans="2:34" ht="15" hidden="1"/>
    <row r="248" spans="2:34" ht="15" hidden="1"/>
    <row r="249" spans="2:34" ht="15" hidden="1"/>
    <row r="250" spans="2:34" ht="15" hidden="1"/>
    <row r="251" spans="2:34" ht="15" hidden="1"/>
    <row r="252" spans="2:34" ht="12.75" hidden="1" customHeight="1">
      <c r="B252" s="12"/>
      <c r="C252" s="12"/>
      <c r="D252" s="12"/>
      <c r="E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3"/>
      <c r="AF252" s="13"/>
      <c r="AG252" s="12"/>
      <c r="AH252" s="14"/>
    </row>
    <row r="253" spans="2:34" ht="12.75" hidden="1" customHeight="1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3"/>
      <c r="AF253" s="13"/>
      <c r="AG253" s="12"/>
      <c r="AH253" s="14"/>
    </row>
    <row r="254" spans="2:34" ht="15" hidden="1"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2:34" ht="15" hidden="1"/>
    <row r="256" spans="2:34" ht="15" hidden="1"/>
    <row r="257" spans="2:34" ht="15" hidden="1"/>
    <row r="258" spans="2:34" ht="15" hidden="1"/>
    <row r="259" spans="2:34" ht="15" hidden="1"/>
    <row r="260" spans="2:34" ht="12.75" hidden="1" customHeight="1">
      <c r="B260" s="12"/>
      <c r="C260" s="12"/>
      <c r="D260" s="12"/>
      <c r="E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3"/>
      <c r="AF260" s="13"/>
      <c r="AG260" s="12"/>
      <c r="AH260" s="14"/>
    </row>
    <row r="261" spans="2:34" ht="12.75" hidden="1" customHeight="1">
      <c r="B261" s="12"/>
      <c r="C261" s="12"/>
      <c r="D261" s="12"/>
      <c r="E261" s="12"/>
      <c r="F261" s="23">
        <v>0.2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3"/>
      <c r="AF261" s="13"/>
      <c r="AG261" s="12"/>
      <c r="AH261" s="14"/>
    </row>
    <row r="262" spans="2:34" ht="12.75" hidden="1" customHeight="1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3"/>
      <c r="AF262" s="13"/>
      <c r="AG262" s="12"/>
      <c r="AH262" s="14"/>
    </row>
    <row r="263" spans="2:34" ht="15" hidden="1"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2:34" ht="15" hidden="1"/>
    <row r="265" spans="2:34" ht="15" hidden="1"/>
    <row r="266" spans="2:34" ht="15" hidden="1"/>
    <row r="267" spans="2:34" ht="15" hidden="1"/>
    <row r="268" spans="2:34" ht="15" hidden="1"/>
    <row r="269" spans="2:34" ht="15" hidden="1"/>
    <row r="270" spans="2:34" ht="15" hidden="1"/>
    <row r="271" spans="2:34" ht="15" hidden="1"/>
    <row r="272" spans="2:34" ht="15" hidden="1"/>
    <row r="273" ht="15" hidden="1"/>
    <row r="274" ht="15" hidden="1"/>
    <row r="275" ht="15" hidden="1"/>
    <row r="276" ht="15" hidden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" hidden="1" customHeight="1"/>
    <row r="911" ht="15"/>
    <row r="912" ht="15"/>
    <row r="913" ht="15"/>
    <row r="914" ht="15"/>
    <row r="915" ht="15.6" customHeight="1"/>
    <row r="916" ht="15.6" customHeight="1"/>
    <row r="917" ht="15.6" customHeight="1"/>
    <row r="918" ht="15.6" customHeight="1"/>
    <row r="919" ht="15.6" customHeight="1"/>
    <row r="920" ht="15.6" customHeight="1"/>
    <row r="921" ht="15.6" customHeight="1"/>
    <row r="922" ht="15.6" customHeight="1"/>
    <row r="923" ht="15.6" customHeight="1"/>
    <row r="924" ht="15.6" customHeight="1"/>
    <row r="925" ht="15.6" customHeight="1"/>
    <row r="926" ht="15.6" customHeight="1"/>
    <row r="927" ht="15.6" customHeight="1"/>
    <row r="928" ht="15.6" customHeight="1"/>
    <row r="929" ht="15.6" customHeight="1"/>
    <row r="930" ht="15.6" customHeight="1"/>
    <row r="931" ht="15.6" customHeight="1"/>
    <row r="932" ht="15.6" customHeight="1"/>
    <row r="933" ht="15.6" customHeight="1"/>
    <row r="934" ht="15.6" customHeight="1"/>
    <row r="935" ht="15.6" customHeight="1"/>
    <row r="936" ht="15.6" customHeight="1"/>
    <row r="937" ht="15.6" customHeight="1"/>
    <row r="938" ht="15.6" customHeight="1"/>
    <row r="939" ht="15.6" customHeight="1"/>
    <row r="940" ht="15.6" customHeight="1"/>
    <row r="941" ht="15.6" customHeight="1"/>
    <row r="942" ht="15.6" customHeight="1"/>
    <row r="943" ht="15.6" customHeight="1"/>
    <row r="944" ht="15.6" customHeight="1"/>
    <row r="945" ht="15.6" customHeight="1"/>
    <row r="946" ht="15.6" customHeight="1"/>
    <row r="947" ht="15.6" customHeight="1"/>
    <row r="948" ht="15.6" customHeight="1"/>
    <row r="949" ht="15.6" customHeight="1"/>
    <row r="950" ht="15.6" customHeight="1"/>
    <row r="951" ht="15.6" customHeight="1"/>
    <row r="952" ht="15.6" customHeight="1"/>
    <row r="953" ht="15.6" customHeight="1"/>
    <row r="954" ht="15.6" customHeight="1"/>
    <row r="955" ht="15.6" customHeight="1"/>
    <row r="956" ht="15.6" customHeight="1"/>
    <row r="957" ht="15.6" customHeight="1"/>
    <row r="958" ht="15.6" customHeight="1"/>
    <row r="959" ht="15.6" customHeight="1"/>
    <row r="960" ht="15.6" customHeight="1"/>
    <row r="961" ht="15.6" customHeight="1"/>
    <row r="962" ht="15.6" customHeight="1"/>
    <row r="963" ht="15.6" customHeight="1"/>
    <row r="964" ht="15.6" customHeight="1"/>
    <row r="965" ht="15.6" customHeight="1"/>
    <row r="966" ht="15.6" customHeight="1"/>
    <row r="967" ht="15.6" customHeight="1"/>
    <row r="968" ht="15.6" customHeight="1"/>
    <row r="969" ht="15.6" customHeight="1"/>
    <row r="970" ht="15.6" customHeight="1"/>
    <row r="971" ht="15.6" customHeight="1"/>
    <row r="972" ht="15.6" customHeight="1"/>
    <row r="973" ht="15.6" customHeight="1"/>
    <row r="974" ht="15.6" customHeight="1"/>
    <row r="975" ht="15.6" customHeight="1"/>
    <row r="976" ht="15.6" customHeight="1"/>
    <row r="977" ht="15.6" customHeight="1"/>
    <row r="978" ht="15.6" customHeight="1"/>
    <row r="979" ht="15.6" customHeight="1"/>
    <row r="980" ht="15.6" customHeight="1"/>
    <row r="981" ht="15.6" customHeight="1"/>
    <row r="982" ht="15.6" customHeight="1"/>
    <row r="983" ht="15.6" customHeight="1"/>
    <row r="984" ht="15.6" customHeight="1"/>
    <row r="985" ht="15.6" customHeight="1"/>
    <row r="986" ht="15.6" customHeight="1"/>
    <row r="987" ht="15.6" customHeight="1"/>
    <row r="988" ht="15.6" customHeight="1"/>
    <row r="989" ht="15.6" customHeight="1"/>
    <row r="990" ht="15.6" customHeight="1"/>
    <row r="991" ht="15.6" customHeight="1"/>
    <row r="992" ht="15.6" customHeight="1"/>
    <row r="993" ht="15.6" customHeight="1"/>
    <row r="994" ht="15.6" customHeight="1"/>
    <row r="995" ht="15.6" customHeight="1"/>
    <row r="996" ht="15.6" customHeight="1"/>
    <row r="997" ht="15.6" customHeight="1"/>
    <row r="998" ht="15.6" customHeight="1"/>
    <row r="999" ht="15.6" customHeight="1"/>
    <row r="1000" ht="15.6" customHeight="1"/>
    <row r="1001" ht="15.6" customHeight="1"/>
    <row r="1002" ht="15.6" customHeight="1"/>
    <row r="1003" ht="15.6" customHeight="1"/>
    <row r="1004" ht="15.6" customHeight="1"/>
    <row r="1005" ht="15.6" customHeight="1"/>
    <row r="1006" ht="15.6" customHeight="1"/>
    <row r="1007" ht="15.6" customHeight="1"/>
    <row r="1008" ht="15.6" customHeight="1"/>
    <row r="1009" ht="15.6" customHeight="1"/>
    <row r="1010" ht="15.6" customHeight="1"/>
    <row r="1011" ht="15.6" customHeight="1"/>
    <row r="1012" ht="15.6" customHeight="1"/>
    <row r="1013" ht="15.6" customHeight="1"/>
    <row r="1014" ht="15.6" customHeight="1"/>
    <row r="1015" ht="15.6" customHeight="1"/>
    <row r="1016" ht="15.6" customHeight="1"/>
    <row r="1017" ht="15.6" customHeight="1"/>
    <row r="1018" ht="15.6" customHeight="1"/>
    <row r="1019" ht="15.6" customHeight="1"/>
  </sheetData>
  <mergeCells count="28">
    <mergeCell ref="B2:AH2"/>
    <mergeCell ref="B4:S4"/>
    <mergeCell ref="T4:AA4"/>
    <mergeCell ref="AB4:AH4"/>
    <mergeCell ref="AA6:AA7"/>
    <mergeCell ref="AB6:AB7"/>
    <mergeCell ref="AG6:AH6"/>
    <mergeCell ref="AD6:AD7"/>
    <mergeCell ref="V6:V7"/>
    <mergeCell ref="W6:W7"/>
    <mergeCell ref="X6:X7"/>
    <mergeCell ref="Y6:Y7"/>
    <mergeCell ref="B3:AH3"/>
    <mergeCell ref="B5:AF5"/>
    <mergeCell ref="AG5:AH5"/>
    <mergeCell ref="AE6:AE7"/>
    <mergeCell ref="AF6:AF7"/>
    <mergeCell ref="B6:B7"/>
    <mergeCell ref="C6:C7"/>
    <mergeCell ref="D6:D7"/>
    <mergeCell ref="E6:E7"/>
    <mergeCell ref="F6:Q6"/>
    <mergeCell ref="R6:R7"/>
    <mergeCell ref="S6:S7"/>
    <mergeCell ref="T6:T7"/>
    <mergeCell ref="U6:U7"/>
    <mergeCell ref="Z6:Z7"/>
    <mergeCell ref="AC6:AC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113"/>
  <sheetViews>
    <sheetView topLeftCell="G1" workbookViewId="0">
      <selection activeCell="H11" sqref="H11"/>
    </sheetView>
  </sheetViews>
  <sheetFormatPr baseColWidth="10" defaultColWidth="11.5703125" defaultRowHeight="12"/>
  <cols>
    <col min="1" max="1" width="17.85546875" style="92" customWidth="1"/>
    <col min="2" max="2" width="10" style="92" customWidth="1"/>
    <col min="3" max="4" width="17.85546875" style="92" customWidth="1"/>
    <col min="5" max="5" width="13.7109375" style="92" customWidth="1"/>
    <col min="6" max="6" width="28.5703125" style="92" customWidth="1"/>
    <col min="7" max="7" width="19.140625" style="92" customWidth="1"/>
    <col min="8" max="8" width="17" style="92" customWidth="1"/>
    <col min="9" max="9" width="35.5703125" style="92" customWidth="1"/>
    <col min="10" max="10" width="13.7109375" style="92" customWidth="1"/>
    <col min="11" max="11" width="15.85546875" style="92" customWidth="1"/>
    <col min="12" max="16384" width="11.5703125" style="92"/>
  </cols>
  <sheetData>
    <row r="2" spans="1:19" ht="15.75" customHeight="1">
      <c r="A2" s="213" t="s">
        <v>5</v>
      </c>
      <c r="B2" s="213" t="s">
        <v>145</v>
      </c>
      <c r="C2" s="214" t="s">
        <v>7</v>
      </c>
      <c r="D2" s="215" t="s">
        <v>119</v>
      </c>
      <c r="E2" s="216" t="s">
        <v>120</v>
      </c>
      <c r="F2" s="214" t="s">
        <v>13</v>
      </c>
      <c r="G2" s="215" t="s">
        <v>121</v>
      </c>
      <c r="H2" s="215" t="s">
        <v>122</v>
      </c>
      <c r="I2" s="214" t="s">
        <v>17</v>
      </c>
      <c r="J2" s="212" t="s">
        <v>123</v>
      </c>
      <c r="K2" s="216" t="s">
        <v>124</v>
      </c>
      <c r="L2" s="212" t="s">
        <v>125</v>
      </c>
      <c r="M2" s="212"/>
      <c r="N2" s="212"/>
      <c r="O2" s="212"/>
      <c r="P2" s="212"/>
    </row>
    <row r="3" spans="1:19" ht="21" customHeight="1" thickBot="1">
      <c r="A3" s="213"/>
      <c r="B3" s="213"/>
      <c r="C3" s="214"/>
      <c r="D3" s="215"/>
      <c r="E3" s="216"/>
      <c r="F3" s="214"/>
      <c r="G3" s="215"/>
      <c r="H3" s="215"/>
      <c r="I3" s="214"/>
      <c r="J3" s="212"/>
      <c r="K3" s="216"/>
      <c r="L3" s="44">
        <v>2018</v>
      </c>
      <c r="M3" s="44">
        <v>2019</v>
      </c>
      <c r="N3" s="44">
        <v>2020</v>
      </c>
      <c r="O3" s="44">
        <v>2021</v>
      </c>
      <c r="P3" s="44">
        <v>2022</v>
      </c>
    </row>
    <row r="4" spans="1:19" ht="25.5" thickTop="1" thickBot="1">
      <c r="A4" s="202" t="s">
        <v>31</v>
      </c>
      <c r="B4" s="204">
        <v>0.23</v>
      </c>
      <c r="C4" s="202" t="s">
        <v>32</v>
      </c>
      <c r="D4" s="208">
        <v>0.3</v>
      </c>
      <c r="E4" s="210">
        <f>+D4*B4</f>
        <v>6.9000000000000006E-2</v>
      </c>
      <c r="F4" s="45" t="s">
        <v>126</v>
      </c>
      <c r="G4" s="46">
        <v>0.3</v>
      </c>
      <c r="H4" s="47">
        <f>+G4*E4</f>
        <v>2.07E-2</v>
      </c>
      <c r="I4" s="45" t="s">
        <v>127</v>
      </c>
      <c r="J4" s="46">
        <v>1</v>
      </c>
      <c r="K4" s="48">
        <f>J4*G4*D4*B4</f>
        <v>2.07E-2</v>
      </c>
      <c r="L4" s="49">
        <v>4.1400000000000005E-3</v>
      </c>
      <c r="M4" s="49">
        <v>4.6183999999999999E-3</v>
      </c>
      <c r="N4" s="50">
        <f>'[1]Plan Estratégico'!AM6*K4</f>
        <v>0</v>
      </c>
      <c r="O4" s="51">
        <f>+'[2]Plan Acción Estratégico'!AR6*K4</f>
        <v>0</v>
      </c>
      <c r="P4" s="51">
        <f>+'[2]Plan Acción Estratégico'!AW6*K4</f>
        <v>0</v>
      </c>
    </row>
    <row r="5" spans="1:19" ht="61.5" customHeight="1" thickTop="1" thickBot="1">
      <c r="A5" s="203"/>
      <c r="B5" s="205"/>
      <c r="C5" s="203"/>
      <c r="D5" s="209"/>
      <c r="E5" s="211"/>
      <c r="F5" s="52" t="s">
        <v>128</v>
      </c>
      <c r="G5" s="53">
        <v>0.3</v>
      </c>
      <c r="H5" s="54">
        <f>+G5*E4</f>
        <v>2.07E-2</v>
      </c>
      <c r="I5" s="52" t="s">
        <v>129</v>
      </c>
      <c r="J5" s="53">
        <v>1</v>
      </c>
      <c r="K5" s="54">
        <f>J5*G5*D4*B4</f>
        <v>2.07E-2</v>
      </c>
      <c r="L5" s="49">
        <v>4.1400000000000005E-3</v>
      </c>
      <c r="M5" s="49">
        <v>4.1400000000000005E-3</v>
      </c>
      <c r="N5" s="51">
        <f>+'[2]Plan Acción Estratégico'!AM11*K5</f>
        <v>0</v>
      </c>
      <c r="O5" s="51">
        <f>+'[2]Plan Acción Estratégico'!AR11*K5</f>
        <v>0</v>
      </c>
      <c r="P5" s="51">
        <f>+'[2]Plan Acción Estratégico'!AW11*K5</f>
        <v>0</v>
      </c>
    </row>
    <row r="6" spans="1:19" ht="25.5" thickTop="1" thickBot="1">
      <c r="A6" s="203"/>
      <c r="B6" s="205"/>
      <c r="C6" s="203"/>
      <c r="D6" s="209"/>
      <c r="E6" s="211"/>
      <c r="F6" s="52" t="s">
        <v>130</v>
      </c>
      <c r="G6" s="53">
        <v>0.15</v>
      </c>
      <c r="H6" s="54">
        <f>+G6*E4</f>
        <v>1.035E-2</v>
      </c>
      <c r="I6" s="52" t="s">
        <v>131</v>
      </c>
      <c r="J6" s="53">
        <v>1</v>
      </c>
      <c r="K6" s="54">
        <f>J6*G6*D4*B4</f>
        <v>1.035E-2</v>
      </c>
      <c r="L6" s="49">
        <v>2.3287500000000001E-3</v>
      </c>
      <c r="M6" s="49">
        <v>2.3287500000000001E-3</v>
      </c>
      <c r="N6" s="50">
        <f>'[1]Plan Estratégico'!AM11*K6</f>
        <v>0</v>
      </c>
      <c r="O6" s="51">
        <f>+'[2]Plan Acción Estratégico'!AR12*K6</f>
        <v>0</v>
      </c>
      <c r="P6" s="51">
        <f>+'[2]Plan Acción Estratégico'!AW12*K6</f>
        <v>0</v>
      </c>
    </row>
    <row r="7" spans="1:19" ht="48.95" customHeight="1" thickTop="1" thickBot="1">
      <c r="A7" s="203"/>
      <c r="B7" s="205"/>
      <c r="C7" s="203"/>
      <c r="D7" s="209"/>
      <c r="E7" s="211"/>
      <c r="F7" s="52" t="s">
        <v>33</v>
      </c>
      <c r="G7" s="53">
        <v>0.15</v>
      </c>
      <c r="H7" s="54">
        <f>+G7*E4</f>
        <v>1.035E-2</v>
      </c>
      <c r="I7" s="52" t="s">
        <v>34</v>
      </c>
      <c r="J7" s="53">
        <v>1</v>
      </c>
      <c r="K7" s="54">
        <f>J7*G7*D4*B4</f>
        <v>1.035E-2</v>
      </c>
      <c r="L7" s="49">
        <v>1.7951499999999999E-3</v>
      </c>
      <c r="M7" s="49">
        <v>4.0175249999999992E-3</v>
      </c>
      <c r="N7" s="51">
        <f>+'[2]Plan Acción Estratégico'!AM14*K7</f>
        <v>0</v>
      </c>
      <c r="O7" s="51">
        <f>+'[2]Plan Acción Estratégico'!AR14*K7</f>
        <v>0</v>
      </c>
      <c r="P7" s="51">
        <f>+'[2]Plan Acción Estratégico'!AW14*K7</f>
        <v>0</v>
      </c>
    </row>
    <row r="8" spans="1:19" ht="25.5" thickTop="1" thickBot="1">
      <c r="A8" s="203"/>
      <c r="B8" s="205"/>
      <c r="C8" s="203"/>
      <c r="D8" s="209"/>
      <c r="E8" s="211"/>
      <c r="F8" s="52" t="s">
        <v>35</v>
      </c>
      <c r="G8" s="53">
        <v>0.1</v>
      </c>
      <c r="H8" s="54">
        <f>+G8*E4</f>
        <v>6.9000000000000008E-3</v>
      </c>
      <c r="I8" s="52" t="s">
        <v>36</v>
      </c>
      <c r="J8" s="53">
        <v>1</v>
      </c>
      <c r="K8" s="54">
        <f>J8*G8*D4*B4</f>
        <v>6.8999999999999999E-3</v>
      </c>
      <c r="L8" s="49">
        <v>6.7562500000000001E-3</v>
      </c>
      <c r="M8" s="49">
        <v>3.7796666666666667E-4</v>
      </c>
      <c r="N8" s="51">
        <f>+'[2]Plan Acción Estratégico'!AM17*K8</f>
        <v>0</v>
      </c>
      <c r="O8" s="51">
        <f>+'[2]Plan Acción Estratégico'!AR17*K8</f>
        <v>0</v>
      </c>
      <c r="P8" s="51">
        <f>+'[2]Plan Acción Estratégico'!AW17*K8</f>
        <v>0</v>
      </c>
    </row>
    <row r="9" spans="1:19" ht="37.5" thickTop="1" thickBot="1">
      <c r="A9" s="203"/>
      <c r="B9" s="205"/>
      <c r="C9" s="203" t="s">
        <v>37</v>
      </c>
      <c r="D9" s="209">
        <v>0.15</v>
      </c>
      <c r="E9" s="211">
        <f>+D9*B4</f>
        <v>3.4500000000000003E-2</v>
      </c>
      <c r="F9" s="52" t="s">
        <v>38</v>
      </c>
      <c r="G9" s="53">
        <v>0.5</v>
      </c>
      <c r="H9" s="54">
        <f>+G9*E9</f>
        <v>1.7250000000000001E-2</v>
      </c>
      <c r="I9" s="52" t="s">
        <v>39</v>
      </c>
      <c r="J9" s="53">
        <v>1</v>
      </c>
      <c r="K9" s="54">
        <f>J9*G9*D9*B4</f>
        <v>1.7250000000000001E-2</v>
      </c>
      <c r="L9" s="49">
        <v>1.1116666666666666E-3</v>
      </c>
      <c r="M9" s="49">
        <v>8.3375000000000012E-3</v>
      </c>
      <c r="N9" s="51">
        <f>+'[2]Plan Acción Estratégico'!AM20*K9</f>
        <v>0</v>
      </c>
      <c r="O9" s="51">
        <f>+'[2]Plan Acción Estratégico'!AR20*K9</f>
        <v>0</v>
      </c>
      <c r="P9" s="51">
        <f>+'[2]Plan Acción Estratégico'!AW20*K9</f>
        <v>0</v>
      </c>
    </row>
    <row r="10" spans="1:19" ht="73.5" customHeight="1" thickTop="1" thickBot="1">
      <c r="A10" s="203"/>
      <c r="B10" s="205"/>
      <c r="C10" s="203"/>
      <c r="D10" s="209"/>
      <c r="E10" s="211"/>
      <c r="F10" s="52" t="s">
        <v>132</v>
      </c>
      <c r="G10" s="53">
        <v>0.5</v>
      </c>
      <c r="H10" s="54">
        <f>+G10*E9</f>
        <v>1.7250000000000001E-2</v>
      </c>
      <c r="I10" s="52" t="s">
        <v>133</v>
      </c>
      <c r="J10" s="53">
        <v>1</v>
      </c>
      <c r="K10" s="54">
        <f>J10*G10*D9*B4</f>
        <v>1.7250000000000001E-2</v>
      </c>
      <c r="L10" s="49">
        <v>5.4904929166666666E-3</v>
      </c>
      <c r="M10" s="49">
        <v>3.74833875E-3</v>
      </c>
      <c r="N10" s="51">
        <f>+'[2]Plan Acción Estratégico'!AM24*K10</f>
        <v>0</v>
      </c>
      <c r="O10" s="51">
        <f>+'[2]Plan Acción Estratégico'!AR24*K10</f>
        <v>0</v>
      </c>
      <c r="P10" s="51">
        <f>+'[2]Plan Acción Estratégico'!AW24*K10</f>
        <v>0</v>
      </c>
    </row>
    <row r="11" spans="1:19" ht="37.5" thickTop="1" thickBot="1">
      <c r="A11" s="203"/>
      <c r="B11" s="205"/>
      <c r="C11" s="52" t="s">
        <v>40</v>
      </c>
      <c r="D11" s="55">
        <v>0.2</v>
      </c>
      <c r="E11" s="54">
        <f>+D11*B4</f>
        <v>4.6000000000000006E-2</v>
      </c>
      <c r="F11" s="52" t="s">
        <v>134</v>
      </c>
      <c r="G11" s="53">
        <v>1</v>
      </c>
      <c r="H11" s="54">
        <f>+G11*E11</f>
        <v>4.6000000000000006E-2</v>
      </c>
      <c r="I11" s="52" t="s">
        <v>41</v>
      </c>
      <c r="J11" s="53">
        <v>1</v>
      </c>
      <c r="K11" s="54">
        <f>J11*G11*D11*B4</f>
        <v>4.6000000000000006E-2</v>
      </c>
      <c r="L11" s="49">
        <v>4.6000000000000006E-2</v>
      </c>
      <c r="M11" s="49">
        <v>0</v>
      </c>
      <c r="N11" s="51">
        <f>+'[2]Plan Acción Estratégico'!AM28*K11</f>
        <v>0</v>
      </c>
      <c r="O11" s="51">
        <f>+'[2]Plan Acción Estratégico'!AR28*K11</f>
        <v>0</v>
      </c>
      <c r="P11" s="51">
        <f>+'[2]Plan Acción Estratégico'!AW28*K11</f>
        <v>0</v>
      </c>
      <c r="S11" s="95"/>
    </row>
    <row r="12" spans="1:19" ht="37.5" thickTop="1" thickBot="1">
      <c r="A12" s="203"/>
      <c r="B12" s="205"/>
      <c r="C12" s="52" t="s">
        <v>42</v>
      </c>
      <c r="D12" s="55">
        <v>0.1</v>
      </c>
      <c r="E12" s="54">
        <f>+D12*B4</f>
        <v>2.3000000000000003E-2</v>
      </c>
      <c r="F12" s="52" t="s">
        <v>135</v>
      </c>
      <c r="G12" s="53">
        <v>1</v>
      </c>
      <c r="H12" s="54">
        <f>+G12*E12</f>
        <v>2.3000000000000003E-2</v>
      </c>
      <c r="I12" s="52" t="s">
        <v>136</v>
      </c>
      <c r="J12" s="53">
        <v>1</v>
      </c>
      <c r="K12" s="54">
        <f>J12*G12*D12*B4</f>
        <v>2.3000000000000003E-2</v>
      </c>
      <c r="L12" s="49">
        <v>8.7666361904761916E-3</v>
      </c>
      <c r="M12" s="49">
        <v>2.6515232380952387E-2</v>
      </c>
      <c r="N12" s="51">
        <f>+'[2]Plan Acción Estratégico'!AM29*K12</f>
        <v>0</v>
      </c>
      <c r="O12" s="51">
        <f>+'[2]Plan Acción Estratégico'!AR29*K12</f>
        <v>0</v>
      </c>
      <c r="P12" s="51">
        <f>+'[2]Plan Acción Estratégico'!AW29*K12</f>
        <v>0</v>
      </c>
      <c r="S12" s="95"/>
    </row>
    <row r="13" spans="1:19" ht="37.5" thickTop="1" thickBot="1">
      <c r="A13" s="203"/>
      <c r="B13" s="205"/>
      <c r="C13" s="56" t="s">
        <v>43</v>
      </c>
      <c r="D13" s="57">
        <v>0.05</v>
      </c>
      <c r="E13" s="58">
        <f>+D13*B4</f>
        <v>1.1500000000000002E-2</v>
      </c>
      <c r="F13" s="56" t="s">
        <v>44</v>
      </c>
      <c r="G13" s="53">
        <v>1</v>
      </c>
      <c r="H13" s="54">
        <f>+G13*E13</f>
        <v>1.1500000000000002E-2</v>
      </c>
      <c r="I13" s="52" t="s">
        <v>137</v>
      </c>
      <c r="J13" s="53">
        <v>1</v>
      </c>
      <c r="K13" s="54">
        <f>J13*G13*D13*B4</f>
        <v>1.1500000000000002E-2</v>
      </c>
      <c r="L13" s="49">
        <v>0</v>
      </c>
      <c r="M13" s="49">
        <v>4.8875000000000012E-3</v>
      </c>
      <c r="N13" s="51">
        <f>+'[2]Plan Acción Estratégico'!AM34*K13</f>
        <v>0</v>
      </c>
      <c r="O13" s="51">
        <f>+'[2]Plan Acción Estratégico'!AR34*K13</f>
        <v>0</v>
      </c>
      <c r="P13" s="51">
        <f>+'[2]Plan Acción Estratégico'!AW34*K13</f>
        <v>0</v>
      </c>
      <c r="S13" s="95"/>
    </row>
    <row r="14" spans="1:19" ht="73.5" customHeight="1" thickTop="1" thickBot="1">
      <c r="A14" s="203"/>
      <c r="B14" s="205"/>
      <c r="C14" s="56" t="s">
        <v>45</v>
      </c>
      <c r="D14" s="57">
        <v>0.2</v>
      </c>
      <c r="E14" s="58">
        <f>+D14*B4</f>
        <v>4.6000000000000006E-2</v>
      </c>
      <c r="F14" s="56" t="s">
        <v>138</v>
      </c>
      <c r="G14" s="53">
        <v>1</v>
      </c>
      <c r="H14" s="54">
        <f>+G14*E14</f>
        <v>4.6000000000000006E-2</v>
      </c>
      <c r="I14" s="52" t="s">
        <v>139</v>
      </c>
      <c r="J14" s="53">
        <v>1</v>
      </c>
      <c r="K14" s="54">
        <f>J14*G14*D14*B4</f>
        <v>4.6000000000000006E-2</v>
      </c>
      <c r="L14" s="49">
        <v>0</v>
      </c>
      <c r="M14" s="49">
        <v>1.3033333333333334E-2</v>
      </c>
      <c r="N14" s="51">
        <f>+'[2]Plan Acción Estratégico'!AM38*K14</f>
        <v>0</v>
      </c>
      <c r="O14" s="51">
        <f>+'[2]Plan Acción Estratégico'!AR38*K14</f>
        <v>0</v>
      </c>
      <c r="P14" s="51">
        <f>+'[2]Plan Acción Estratégico'!AW38*K14</f>
        <v>0</v>
      </c>
    </row>
    <row r="15" spans="1:19" ht="97.5" thickTop="1" thickBot="1">
      <c r="A15" s="206" t="s">
        <v>46</v>
      </c>
      <c r="B15" s="207">
        <v>0.18</v>
      </c>
      <c r="C15" s="206" t="s">
        <v>140</v>
      </c>
      <c r="D15" s="195">
        <v>1</v>
      </c>
      <c r="E15" s="196">
        <f>+D15*B15</f>
        <v>0.18</v>
      </c>
      <c r="F15" s="59" t="s">
        <v>141</v>
      </c>
      <c r="G15" s="60">
        <v>0.5</v>
      </c>
      <c r="H15" s="61">
        <f>+G15*E15</f>
        <v>0.09</v>
      </c>
      <c r="I15" s="59" t="s">
        <v>142</v>
      </c>
      <c r="J15" s="60">
        <v>1</v>
      </c>
      <c r="K15" s="61">
        <f>J15*G15*D15*B15</f>
        <v>0.09</v>
      </c>
      <c r="L15" s="49">
        <v>6.3E-2</v>
      </c>
      <c r="M15" s="49">
        <v>2.4E-2</v>
      </c>
      <c r="N15" s="51">
        <f>+'[2]Plan Acción Estratégico'!AM41*K15</f>
        <v>0</v>
      </c>
      <c r="O15" s="51">
        <f>+'[2]Plan Acción Estratégico'!AR41*K15</f>
        <v>0</v>
      </c>
      <c r="P15" s="51">
        <f>+'[2]Plan Acción Estratégico'!AW41*K15</f>
        <v>0</v>
      </c>
    </row>
    <row r="16" spans="1:19" ht="37.5" thickTop="1" thickBot="1">
      <c r="A16" s="206"/>
      <c r="B16" s="207"/>
      <c r="C16" s="206"/>
      <c r="D16" s="195"/>
      <c r="E16" s="196"/>
      <c r="F16" s="59" t="s">
        <v>143</v>
      </c>
      <c r="G16" s="60">
        <v>0.5</v>
      </c>
      <c r="H16" s="61">
        <f>+G16*E15</f>
        <v>0.09</v>
      </c>
      <c r="I16" s="59" t="s">
        <v>144</v>
      </c>
      <c r="J16" s="60">
        <v>1</v>
      </c>
      <c r="K16" s="61">
        <f>J16*G16*D15*B15</f>
        <v>0.09</v>
      </c>
      <c r="L16" s="49">
        <v>3.7124999999999998E-2</v>
      </c>
      <c r="M16" s="49">
        <v>3.3750000000000002E-2</v>
      </c>
      <c r="N16" s="51">
        <f>+'[2]Plan Acción Estratégico'!AM48*K16</f>
        <v>0</v>
      </c>
      <c r="O16" s="51">
        <f>+'[2]Plan Acción Estratégico'!AR48*K16</f>
        <v>0</v>
      </c>
      <c r="P16" s="51">
        <f>+'[2]Plan Acción Estratégico'!AW48*K16</f>
        <v>0</v>
      </c>
    </row>
    <row r="17" spans="1:20" ht="37.5" thickTop="1" thickBot="1">
      <c r="A17" s="200" t="s">
        <v>47</v>
      </c>
      <c r="B17" s="201">
        <v>0.09</v>
      </c>
      <c r="C17" s="62" t="s">
        <v>48</v>
      </c>
      <c r="D17" s="63">
        <v>0.25</v>
      </c>
      <c r="E17" s="64">
        <f>+D17*B17</f>
        <v>2.2499999999999999E-2</v>
      </c>
      <c r="F17" s="62" t="s">
        <v>49</v>
      </c>
      <c r="G17" s="65">
        <v>1</v>
      </c>
      <c r="H17" s="64">
        <f t="shared" ref="H17:H22" si="0">+G17*E17</f>
        <v>2.2499999999999999E-2</v>
      </c>
      <c r="I17" s="62" t="s">
        <v>49</v>
      </c>
      <c r="J17" s="65">
        <v>1</v>
      </c>
      <c r="K17" s="64">
        <f>J17*G17*D17*B17</f>
        <v>2.2499999999999999E-2</v>
      </c>
      <c r="L17" s="49">
        <v>5.6249999999999998E-3</v>
      </c>
      <c r="M17" s="49">
        <v>5.6249999999999998E-3</v>
      </c>
      <c r="N17" s="51">
        <f>+'[2]Plan Acción Estratégico'!AM51*K17</f>
        <v>0</v>
      </c>
      <c r="O17" s="51">
        <f>+'[2]Plan Acción Estratégico'!AR51*K17</f>
        <v>0</v>
      </c>
      <c r="P17" s="51">
        <f>+'[2]Plan Acción Estratégico'!AW51*K17</f>
        <v>0</v>
      </c>
    </row>
    <row r="18" spans="1:20" ht="25.5" thickTop="1" thickBot="1">
      <c r="A18" s="200"/>
      <c r="B18" s="201"/>
      <c r="C18" s="66" t="s">
        <v>50</v>
      </c>
      <c r="D18" s="67">
        <v>0.25</v>
      </c>
      <c r="E18" s="68">
        <f>+D18*B17</f>
        <v>2.2499999999999999E-2</v>
      </c>
      <c r="F18" s="66" t="s">
        <v>51</v>
      </c>
      <c r="G18" s="69">
        <v>1</v>
      </c>
      <c r="H18" s="68">
        <f t="shared" si="0"/>
        <v>2.2499999999999999E-2</v>
      </c>
      <c r="I18" s="66" t="s">
        <v>51</v>
      </c>
      <c r="J18" s="70">
        <v>1</v>
      </c>
      <c r="K18" s="64">
        <f>J18*G18*D18*B17</f>
        <v>2.2499999999999999E-2</v>
      </c>
      <c r="L18" s="49">
        <v>0</v>
      </c>
      <c r="M18" s="49">
        <v>1.22674695652174E-2</v>
      </c>
      <c r="N18" s="51">
        <f>+'[2]Plan Acción Estratégico'!AM54*K18</f>
        <v>0</v>
      </c>
      <c r="O18" s="51">
        <f>+'[2]Plan Acción Estratégico'!AR54*K18</f>
        <v>0</v>
      </c>
      <c r="P18" s="51">
        <f>+'[2]Plan Acción Estratégico'!AW54*K18</f>
        <v>0</v>
      </c>
      <c r="S18" s="96"/>
      <c r="T18" s="96"/>
    </row>
    <row r="19" spans="1:20" ht="25.5" thickTop="1" thickBot="1">
      <c r="A19" s="200"/>
      <c r="B19" s="201"/>
      <c r="C19" s="66" t="s">
        <v>52</v>
      </c>
      <c r="D19" s="67">
        <v>0.25</v>
      </c>
      <c r="E19" s="68">
        <f>+D19*B17</f>
        <v>2.2499999999999999E-2</v>
      </c>
      <c r="F19" s="66" t="s">
        <v>53</v>
      </c>
      <c r="G19" s="69">
        <v>1</v>
      </c>
      <c r="H19" s="68">
        <f t="shared" si="0"/>
        <v>2.2499999999999999E-2</v>
      </c>
      <c r="I19" s="66" t="s">
        <v>53</v>
      </c>
      <c r="J19" s="70">
        <v>1</v>
      </c>
      <c r="K19" s="64">
        <f>J19*G19*D19*B17</f>
        <v>2.2499999999999999E-2</v>
      </c>
      <c r="L19" s="49">
        <v>3.7499999999999999E-3</v>
      </c>
      <c r="M19" s="49">
        <v>2.2752750000000002E-3</v>
      </c>
      <c r="N19" s="51">
        <f>+'[2]Plan Acción Estratégico'!AM56*K19</f>
        <v>0</v>
      </c>
      <c r="O19" s="51">
        <f>+'[2]Plan Acción Estratégico'!AR56*K19</f>
        <v>0</v>
      </c>
      <c r="P19" s="51">
        <f>+'[2]Plan Acción Estratégico'!AW56*K19</f>
        <v>0</v>
      </c>
      <c r="S19" s="96"/>
      <c r="T19" s="97"/>
    </row>
    <row r="20" spans="1:20" ht="37.5" thickTop="1" thickBot="1">
      <c r="A20" s="200"/>
      <c r="B20" s="201"/>
      <c r="C20" s="66" t="s">
        <v>54</v>
      </c>
      <c r="D20" s="67">
        <v>0.25</v>
      </c>
      <c r="E20" s="68">
        <f>+D20*B17</f>
        <v>2.2499999999999999E-2</v>
      </c>
      <c r="F20" s="66" t="s">
        <v>55</v>
      </c>
      <c r="G20" s="69">
        <v>1</v>
      </c>
      <c r="H20" s="68">
        <f t="shared" si="0"/>
        <v>2.2499999999999999E-2</v>
      </c>
      <c r="I20" s="66" t="s">
        <v>55</v>
      </c>
      <c r="J20" s="70">
        <v>1</v>
      </c>
      <c r="K20" s="64">
        <f>J20*G20*D20*B17</f>
        <v>2.2499999999999999E-2</v>
      </c>
      <c r="L20" s="49">
        <v>4.0000000000000001E-3</v>
      </c>
      <c r="M20" s="49">
        <v>1.0845E-3</v>
      </c>
      <c r="N20" s="51">
        <f>+'[2]Plan Acción Estratégico'!AM59*K20</f>
        <v>0</v>
      </c>
      <c r="O20" s="51">
        <f>+'[2]Plan Acción Estratégico'!AR59*K20</f>
        <v>0</v>
      </c>
      <c r="P20" s="51">
        <f>+'[2]Plan Acción Estratégico'!AW59*K20</f>
        <v>0</v>
      </c>
      <c r="S20" s="96"/>
      <c r="T20" s="96"/>
    </row>
    <row r="21" spans="1:20" ht="61.5" customHeight="1" thickTop="1" thickBot="1">
      <c r="A21" s="189" t="s">
        <v>56</v>
      </c>
      <c r="B21" s="198">
        <v>0.11</v>
      </c>
      <c r="C21" s="71" t="s">
        <v>57</v>
      </c>
      <c r="D21" s="72">
        <v>0.22500000000000001</v>
      </c>
      <c r="E21" s="73">
        <f>+D21*B21</f>
        <v>2.4750000000000001E-2</v>
      </c>
      <c r="F21" s="71" t="s">
        <v>58</v>
      </c>
      <c r="G21" s="74">
        <v>1</v>
      </c>
      <c r="H21" s="73">
        <f t="shared" si="0"/>
        <v>2.4750000000000001E-2</v>
      </c>
      <c r="I21" s="71" t="s">
        <v>59</v>
      </c>
      <c r="J21" s="74">
        <v>1</v>
      </c>
      <c r="K21" s="73">
        <f>J21*G21*D21*B21</f>
        <v>2.4750000000000001E-2</v>
      </c>
      <c r="L21" s="49">
        <v>6.3273015981392556E-3</v>
      </c>
      <c r="M21" s="49">
        <v>5.6251415066026411E-3</v>
      </c>
      <c r="N21" s="51">
        <f>+'[2]Plan Acción Estratégico'!AM62*K21</f>
        <v>0</v>
      </c>
      <c r="O21" s="51">
        <f>+'[2]Plan Acción Estratégico'!AR62*K21</f>
        <v>0</v>
      </c>
      <c r="P21" s="51">
        <f>+'[2]Plan Acción Estratégico'!AW62*K21</f>
        <v>0</v>
      </c>
      <c r="S21" s="96"/>
      <c r="T21" s="97"/>
    </row>
    <row r="22" spans="1:20" ht="49.5" thickTop="1" thickBot="1">
      <c r="A22" s="189"/>
      <c r="B22" s="198"/>
      <c r="C22" s="189" t="s">
        <v>60</v>
      </c>
      <c r="D22" s="199">
        <v>0.22500000000000001</v>
      </c>
      <c r="E22" s="188">
        <f>+D22*B21</f>
        <v>2.4750000000000001E-2</v>
      </c>
      <c r="F22" s="189" t="s">
        <v>61</v>
      </c>
      <c r="G22" s="197">
        <v>0.6</v>
      </c>
      <c r="H22" s="188">
        <f t="shared" si="0"/>
        <v>1.485E-2</v>
      </c>
      <c r="I22" s="71" t="s">
        <v>62</v>
      </c>
      <c r="J22" s="74">
        <v>0.5</v>
      </c>
      <c r="K22" s="73">
        <f>J22*G22*D22*B21</f>
        <v>7.4250000000000002E-3</v>
      </c>
      <c r="L22" s="49">
        <v>1.9243676113360323E-3</v>
      </c>
      <c r="M22" s="49">
        <v>7.2194211757303859E-4</v>
      </c>
      <c r="N22" s="51">
        <f>+'[2]Plan Acción Estratégico'!AM66*K22</f>
        <v>0</v>
      </c>
      <c r="O22" s="51">
        <f>+'[2]Plan Acción Estratégico'!AR66*K22</f>
        <v>0</v>
      </c>
      <c r="P22" s="51">
        <f>+'[2]Plan Acción Estratégico'!AW66*K22</f>
        <v>0</v>
      </c>
      <c r="S22" s="96"/>
      <c r="T22" s="97"/>
    </row>
    <row r="23" spans="1:20" ht="28.5" customHeight="1" thickTop="1" thickBot="1">
      <c r="A23" s="189"/>
      <c r="B23" s="198"/>
      <c r="C23" s="189"/>
      <c r="D23" s="199"/>
      <c r="E23" s="188"/>
      <c r="F23" s="189"/>
      <c r="G23" s="197"/>
      <c r="H23" s="188"/>
      <c r="I23" s="71" t="s">
        <v>63</v>
      </c>
      <c r="J23" s="74">
        <v>0.25</v>
      </c>
      <c r="K23" s="73">
        <f>J23*G22*D22*B21</f>
        <v>3.7125000000000001E-3</v>
      </c>
      <c r="L23" s="49">
        <v>7.457473993288591E-4</v>
      </c>
      <c r="M23" s="49">
        <v>7.1220408976510076E-4</v>
      </c>
      <c r="N23" s="51">
        <f>+'[2]Plan Acción Estratégico'!AM70*K23</f>
        <v>0</v>
      </c>
      <c r="O23" s="51">
        <f>+'[2]Plan Acción Estratégico'!AR70*K23</f>
        <v>0</v>
      </c>
      <c r="P23" s="51">
        <f>+'[2]Plan Acción Estratégico'!AW70*K23</f>
        <v>0</v>
      </c>
      <c r="S23" s="96"/>
      <c r="T23" s="96"/>
    </row>
    <row r="24" spans="1:20" ht="25.5" thickTop="1" thickBot="1">
      <c r="A24" s="189"/>
      <c r="B24" s="198"/>
      <c r="C24" s="189"/>
      <c r="D24" s="199"/>
      <c r="E24" s="188"/>
      <c r="F24" s="189"/>
      <c r="G24" s="197"/>
      <c r="H24" s="188"/>
      <c r="I24" s="71" t="s">
        <v>64</v>
      </c>
      <c r="J24" s="74">
        <v>0.25</v>
      </c>
      <c r="K24" s="73">
        <f>J24*G22*D22*B21</f>
        <v>3.7125000000000001E-3</v>
      </c>
      <c r="L24" s="49">
        <v>7.4247779605263154E-4</v>
      </c>
      <c r="M24" s="49">
        <v>1.4011245888157894E-4</v>
      </c>
      <c r="N24" s="51">
        <f>+'[2]Plan Acción Estratégico'!AM73*K24</f>
        <v>0</v>
      </c>
      <c r="O24" s="51">
        <f>+'[2]Plan Acción Estratégico'!AR73*K24</f>
        <v>0</v>
      </c>
      <c r="P24" s="51">
        <f>+'[2]Plan Acción Estratégico'!AW73*K24</f>
        <v>0</v>
      </c>
      <c r="S24" s="96"/>
      <c r="T24" s="97"/>
    </row>
    <row r="25" spans="1:20" ht="25.5" thickTop="1" thickBot="1">
      <c r="A25" s="189"/>
      <c r="B25" s="198"/>
      <c r="C25" s="189"/>
      <c r="D25" s="199"/>
      <c r="E25" s="188"/>
      <c r="F25" s="189" t="s">
        <v>65</v>
      </c>
      <c r="G25" s="190">
        <v>0.4</v>
      </c>
      <c r="H25" s="188">
        <f>+G25*E22</f>
        <v>9.9000000000000008E-3</v>
      </c>
      <c r="I25" s="71" t="s">
        <v>66</v>
      </c>
      <c r="J25" s="74">
        <v>0.4</v>
      </c>
      <c r="K25" s="73">
        <f>J25*G25*D22*B21</f>
        <v>3.9600000000000008E-3</v>
      </c>
      <c r="L25" s="49">
        <v>7.9200000000000028E-4</v>
      </c>
      <c r="M25" s="49">
        <v>3.1680000000000011E-4</v>
      </c>
      <c r="N25" s="51">
        <f>+'[2]Plan Acción Estratégico'!AM74*K25</f>
        <v>0</v>
      </c>
      <c r="O25" s="51">
        <f>+'[2]Plan Acción Estratégico'!AR74*K25</f>
        <v>0</v>
      </c>
      <c r="P25" s="51">
        <f>+'[2]Plan Acción Estratégico'!AW74*K25</f>
        <v>0</v>
      </c>
      <c r="S25" s="96"/>
      <c r="T25" s="97"/>
    </row>
    <row r="26" spans="1:20" ht="25.5" thickTop="1" thickBot="1">
      <c r="A26" s="189"/>
      <c r="B26" s="198"/>
      <c r="C26" s="189"/>
      <c r="D26" s="199"/>
      <c r="E26" s="188"/>
      <c r="F26" s="189"/>
      <c r="G26" s="190"/>
      <c r="H26" s="188"/>
      <c r="I26" s="71" t="s">
        <v>67</v>
      </c>
      <c r="J26" s="74">
        <v>0.6</v>
      </c>
      <c r="K26" s="73">
        <f>J26*G25*D22*B21</f>
        <v>5.94E-3</v>
      </c>
      <c r="L26" s="49">
        <v>8.9100000000000008E-4</v>
      </c>
      <c r="M26" s="49">
        <v>1.6929000000000002E-3</v>
      </c>
      <c r="N26" s="51">
        <f>+'[2]Plan Acción Estratégico'!AM77*K26</f>
        <v>0</v>
      </c>
      <c r="O26" s="51">
        <f>+'[2]Plan Acción Estratégico'!AR77*K26</f>
        <v>0</v>
      </c>
      <c r="P26" s="51">
        <f>+'[2]Plan Acción Estratégico'!AW77*K26</f>
        <v>0</v>
      </c>
      <c r="S26" s="96"/>
      <c r="T26" s="97"/>
    </row>
    <row r="27" spans="1:20" ht="25.5" thickTop="1" thickBot="1">
      <c r="A27" s="189"/>
      <c r="B27" s="198"/>
      <c r="C27" s="71" t="s">
        <v>68</v>
      </c>
      <c r="D27" s="75">
        <v>0.4</v>
      </c>
      <c r="E27" s="73">
        <f>+D27*B21</f>
        <v>4.4000000000000004E-2</v>
      </c>
      <c r="F27" s="76" t="s">
        <v>69</v>
      </c>
      <c r="G27" s="77">
        <v>1</v>
      </c>
      <c r="H27" s="78">
        <f>+G27*E27</f>
        <v>4.4000000000000004E-2</v>
      </c>
      <c r="I27" s="71" t="s">
        <v>70</v>
      </c>
      <c r="J27" s="74">
        <v>1</v>
      </c>
      <c r="K27" s="73">
        <f>J27*G27*D27*B21</f>
        <v>4.4000000000000004E-2</v>
      </c>
      <c r="L27" s="49">
        <v>9.6012196469584723E-3</v>
      </c>
      <c r="M27" s="49">
        <v>1.6662872557592835E-2</v>
      </c>
      <c r="N27" s="51">
        <f>+'[2]Plan Acción Estratégico'!AM79*K27</f>
        <v>0</v>
      </c>
      <c r="O27" s="51">
        <f>+'[2]Plan Acción Estratégico'!AR79*K27</f>
        <v>0</v>
      </c>
      <c r="P27" s="51">
        <f>+'[2]Plan Acción Estratégico'!AW79*K27</f>
        <v>0</v>
      </c>
      <c r="S27" s="95"/>
    </row>
    <row r="28" spans="1:20" ht="49.5" thickTop="1" thickBot="1">
      <c r="A28" s="189"/>
      <c r="B28" s="198"/>
      <c r="C28" s="189" t="s">
        <v>71</v>
      </c>
      <c r="D28" s="192">
        <v>0.15</v>
      </c>
      <c r="E28" s="188">
        <f>+D28*B21</f>
        <v>1.6500000000000001E-2</v>
      </c>
      <c r="F28" s="189" t="s">
        <v>72</v>
      </c>
      <c r="G28" s="197">
        <v>1</v>
      </c>
      <c r="H28" s="188">
        <f>+G28*E28</f>
        <v>1.6500000000000001E-2</v>
      </c>
      <c r="I28" s="71" t="s">
        <v>73</v>
      </c>
      <c r="J28" s="74">
        <v>0.5</v>
      </c>
      <c r="K28" s="73">
        <f>J28*G28*D28*B21</f>
        <v>8.2500000000000004E-3</v>
      </c>
      <c r="L28" s="49">
        <v>1.94978021978022E-3</v>
      </c>
      <c r="M28" s="49">
        <v>2.1335164835164835E-4</v>
      </c>
      <c r="N28" s="51">
        <f>+'[2]Plan Acción Estratégico'!AM85*K28</f>
        <v>0</v>
      </c>
      <c r="O28" s="51">
        <f>+'[2]Plan Acción Estratégico'!AR85*K28</f>
        <v>0</v>
      </c>
      <c r="P28" s="51">
        <f>+'[2]Plan Acción Estratégico'!AW85*K28</f>
        <v>0</v>
      </c>
    </row>
    <row r="29" spans="1:20" ht="25.5" thickTop="1" thickBot="1">
      <c r="A29" s="189"/>
      <c r="B29" s="198"/>
      <c r="C29" s="189"/>
      <c r="D29" s="192"/>
      <c r="E29" s="188"/>
      <c r="F29" s="189"/>
      <c r="G29" s="197"/>
      <c r="H29" s="188"/>
      <c r="I29" s="71" t="s">
        <v>74</v>
      </c>
      <c r="J29" s="74">
        <v>0.5</v>
      </c>
      <c r="K29" s="73">
        <f>J29*G28*D28*B21</f>
        <v>8.2500000000000004E-3</v>
      </c>
      <c r="L29" s="49">
        <v>1.6500000000000002E-3</v>
      </c>
      <c r="M29" s="49">
        <v>6.1875000000000005E-4</v>
      </c>
      <c r="N29" s="51">
        <f>+'[2]Plan Acción Estratégico'!AM88*K29</f>
        <v>0</v>
      </c>
      <c r="O29" s="51">
        <f>+'[2]Plan Acción Estratégico'!AR88*K29</f>
        <v>0</v>
      </c>
      <c r="P29" s="51">
        <f>+'[2]Plan Acción Estratégico'!AW88*K29</f>
        <v>0</v>
      </c>
    </row>
    <row r="30" spans="1:20" ht="25.5" thickTop="1" thickBot="1">
      <c r="A30" s="184" t="s">
        <v>75</v>
      </c>
      <c r="B30" s="185">
        <v>0.39</v>
      </c>
      <c r="C30" s="79" t="s">
        <v>76</v>
      </c>
      <c r="D30" s="80">
        <v>0.12</v>
      </c>
      <c r="E30" s="81">
        <f>+D30*B30</f>
        <v>4.6800000000000001E-2</v>
      </c>
      <c r="F30" s="79" t="s">
        <v>77</v>
      </c>
      <c r="G30" s="82">
        <v>1</v>
      </c>
      <c r="H30" s="81">
        <f>+G30*E30</f>
        <v>4.6800000000000001E-2</v>
      </c>
      <c r="I30" s="83" t="s">
        <v>78</v>
      </c>
      <c r="J30" s="84">
        <v>1</v>
      </c>
      <c r="K30" s="85">
        <f>J30*G30*D30*B30</f>
        <v>4.6800000000000001E-2</v>
      </c>
      <c r="L30" s="49">
        <v>1.17E-2</v>
      </c>
      <c r="M30" s="49">
        <v>3.5099999999999999E-2</v>
      </c>
      <c r="N30" s="51">
        <f>+'[2]Plan Acción Estratégico'!AM89*K30</f>
        <v>0</v>
      </c>
      <c r="O30" s="51">
        <f>+'[2]Plan Acción Estratégico'!AR89*K30</f>
        <v>0</v>
      </c>
      <c r="P30" s="51">
        <f>+'[2]Plan Acción Estratégico'!AW89*K30</f>
        <v>0</v>
      </c>
    </row>
    <row r="31" spans="1:20" ht="25.5" thickTop="1" thickBot="1">
      <c r="A31" s="184"/>
      <c r="B31" s="185"/>
      <c r="C31" s="184" t="s">
        <v>79</v>
      </c>
      <c r="D31" s="186">
        <v>0.13</v>
      </c>
      <c r="E31" s="187">
        <f>+D31*B30</f>
        <v>5.0700000000000002E-2</v>
      </c>
      <c r="F31" s="184" t="s">
        <v>80</v>
      </c>
      <c r="G31" s="191">
        <v>0.8</v>
      </c>
      <c r="H31" s="187">
        <f>+G31*E31</f>
        <v>4.0560000000000006E-2</v>
      </c>
      <c r="I31" s="83" t="s">
        <v>81</v>
      </c>
      <c r="J31" s="84">
        <v>0.5</v>
      </c>
      <c r="K31" s="85">
        <f>J31*G31*D31*B30</f>
        <v>2.0280000000000003E-2</v>
      </c>
      <c r="L31" s="49">
        <v>8.464471916629206E-3</v>
      </c>
      <c r="M31" s="49">
        <v>1.3257077429902468E-3</v>
      </c>
      <c r="N31" s="51">
        <f>+'[2]Plan Acción Estratégico'!AM92*K31</f>
        <v>0</v>
      </c>
      <c r="O31" s="51">
        <f>+'[2]Plan Acción Estratégico'!AR92*K31</f>
        <v>0</v>
      </c>
      <c r="P31" s="51">
        <f>+'[2]Plan Acción Estratégico'!AW92*K31</f>
        <v>0</v>
      </c>
    </row>
    <row r="32" spans="1:20" ht="37.5" thickTop="1" thickBot="1">
      <c r="A32" s="184"/>
      <c r="B32" s="185"/>
      <c r="C32" s="184"/>
      <c r="D32" s="186"/>
      <c r="E32" s="187"/>
      <c r="F32" s="184"/>
      <c r="G32" s="191"/>
      <c r="H32" s="187"/>
      <c r="I32" s="86" t="s">
        <v>82</v>
      </c>
      <c r="J32" s="84">
        <v>0.3</v>
      </c>
      <c r="K32" s="87">
        <f>J32*G31*D31*B30</f>
        <v>1.2168E-2</v>
      </c>
      <c r="L32" s="49">
        <v>7.1385600000000004E-3</v>
      </c>
      <c r="M32" s="49">
        <v>2.6038303200000001E-3</v>
      </c>
      <c r="N32" s="51">
        <f>+'[2]Plan Acción Estratégico'!AM95*K32</f>
        <v>0</v>
      </c>
      <c r="O32" s="51">
        <f>+'[2]Plan Acción Estratégico'!AR95*K32</f>
        <v>0</v>
      </c>
      <c r="P32" s="51">
        <f>+'[2]Plan Acción Estratégico'!AW95*K32</f>
        <v>0</v>
      </c>
    </row>
    <row r="33" spans="1:16" ht="37.5" thickTop="1" thickBot="1">
      <c r="A33" s="184"/>
      <c r="B33" s="185"/>
      <c r="C33" s="184"/>
      <c r="D33" s="186"/>
      <c r="E33" s="187"/>
      <c r="F33" s="184"/>
      <c r="G33" s="191"/>
      <c r="H33" s="187"/>
      <c r="I33" s="83" t="s">
        <v>83</v>
      </c>
      <c r="J33" s="84">
        <v>0.2</v>
      </c>
      <c r="K33" s="85">
        <f>J33*G31*D31*B30</f>
        <v>8.1120000000000029E-3</v>
      </c>
      <c r="L33" s="49">
        <v>4.0560000000000014E-3</v>
      </c>
      <c r="M33" s="49">
        <v>3.244800000000002E-4</v>
      </c>
      <c r="N33" s="51">
        <f>+'[2]Plan Acción Estratégico'!AM97*K33</f>
        <v>0</v>
      </c>
      <c r="O33" s="51">
        <f>+'[2]Plan Acción Estratégico'!AR97*K33</f>
        <v>0</v>
      </c>
      <c r="P33" s="51">
        <f>+'[2]Plan Acción Estratégico'!AW97*K33</f>
        <v>0</v>
      </c>
    </row>
    <row r="34" spans="1:16" ht="25.5" thickTop="1" thickBot="1">
      <c r="A34" s="184"/>
      <c r="B34" s="185"/>
      <c r="C34" s="184"/>
      <c r="D34" s="186"/>
      <c r="E34" s="187"/>
      <c r="F34" s="79" t="s">
        <v>84</v>
      </c>
      <c r="G34" s="82">
        <v>0.2</v>
      </c>
      <c r="H34" s="81">
        <f>+G34*E31</f>
        <v>1.0140000000000001E-2</v>
      </c>
      <c r="I34" s="86" t="s">
        <v>85</v>
      </c>
      <c r="J34" s="88">
        <v>1</v>
      </c>
      <c r="K34" s="87">
        <f>J34*G34*D31*B30</f>
        <v>1.0140000000000001E-2</v>
      </c>
      <c r="L34" s="49">
        <v>7.6050000000000011E-4</v>
      </c>
      <c r="M34" s="49">
        <v>1.8137925000000002E-3</v>
      </c>
      <c r="N34" s="51">
        <f>+'[2]Plan Acción Estratégico'!AM98*K34</f>
        <v>0</v>
      </c>
      <c r="O34" s="51">
        <f>+'[2]Plan Acción Estratégico'!AR98*K34</f>
        <v>0</v>
      </c>
      <c r="P34" s="51">
        <f>+'[2]Plan Acción Estratégico'!AW98*K34</f>
        <v>0</v>
      </c>
    </row>
    <row r="35" spans="1:16" ht="49.5" thickTop="1" thickBot="1">
      <c r="A35" s="184"/>
      <c r="B35" s="185"/>
      <c r="C35" s="184" t="s">
        <v>86</v>
      </c>
      <c r="D35" s="186">
        <v>0.5</v>
      </c>
      <c r="E35" s="187">
        <f>+D35*B30</f>
        <v>0.19500000000000001</v>
      </c>
      <c r="F35" s="193" t="s">
        <v>87</v>
      </c>
      <c r="G35" s="194">
        <v>1</v>
      </c>
      <c r="H35" s="183">
        <f>+G35*E35</f>
        <v>0.19500000000000001</v>
      </c>
      <c r="I35" s="86" t="s">
        <v>88</v>
      </c>
      <c r="J35" s="88">
        <v>0.15</v>
      </c>
      <c r="K35" s="87">
        <f>J35*G35*D35*B30</f>
        <v>2.9249999999999998E-2</v>
      </c>
      <c r="L35" s="49">
        <v>6.6672794117647056E-3</v>
      </c>
      <c r="M35" s="49">
        <v>1.1936580882352939E-3</v>
      </c>
      <c r="N35" s="51">
        <f>+'[2]Plan Acción Estratégico'!AM99*K35</f>
        <v>0</v>
      </c>
      <c r="O35" s="51">
        <f>+'[2]Plan Acción Estratégico'!AR99*K35</f>
        <v>0</v>
      </c>
      <c r="P35" s="51">
        <f>+'[2]Plan Acción Estratégico'!AW99*K35</f>
        <v>0</v>
      </c>
    </row>
    <row r="36" spans="1:16" ht="49.5" thickTop="1" thickBot="1">
      <c r="A36" s="184"/>
      <c r="B36" s="185"/>
      <c r="C36" s="184"/>
      <c r="D36" s="186"/>
      <c r="E36" s="187"/>
      <c r="F36" s="193"/>
      <c r="G36" s="194"/>
      <c r="H36" s="183"/>
      <c r="I36" s="86" t="s">
        <v>89</v>
      </c>
      <c r="J36" s="88">
        <v>0.15</v>
      </c>
      <c r="K36" s="87">
        <f>J36*G35*D35*B30</f>
        <v>2.9249999999999998E-2</v>
      </c>
      <c r="L36" s="49">
        <v>5.0555555555555553E-3</v>
      </c>
      <c r="M36" s="49">
        <v>5.958333333333332E-4</v>
      </c>
      <c r="N36" s="51">
        <f>+'[2]Plan Acción Estratégico'!AM100*K36</f>
        <v>0</v>
      </c>
      <c r="O36" s="51">
        <f>+'[2]Plan Acción Estratégico'!AR100*K36</f>
        <v>0</v>
      </c>
      <c r="P36" s="51">
        <f>+'[2]Plan Acción Estratégico'!AW100*K36</f>
        <v>0</v>
      </c>
    </row>
    <row r="37" spans="1:16" ht="49.5" thickTop="1" thickBot="1">
      <c r="A37" s="184"/>
      <c r="B37" s="185"/>
      <c r="C37" s="184"/>
      <c r="D37" s="186"/>
      <c r="E37" s="187"/>
      <c r="F37" s="193"/>
      <c r="G37" s="194"/>
      <c r="H37" s="183"/>
      <c r="I37" s="86" t="s">
        <v>90</v>
      </c>
      <c r="J37" s="88">
        <v>0.15</v>
      </c>
      <c r="K37" s="87">
        <f>J37*G35*D35*B30</f>
        <v>2.9249999999999998E-2</v>
      </c>
      <c r="L37" s="49">
        <v>5.6302816901408446E-3</v>
      </c>
      <c r="M37" s="49">
        <v>6.3855633802816891E-4</v>
      </c>
      <c r="N37" s="51">
        <f>+'[2]Plan Acción Estratégico'!AM101*K37</f>
        <v>0</v>
      </c>
      <c r="O37" s="51">
        <f>+'[2]Plan Acción Estratégico'!AR101*K37</f>
        <v>0</v>
      </c>
      <c r="P37" s="51">
        <f>+'[2]Plan Acción Estratégico'!AW101*K37</f>
        <v>0</v>
      </c>
    </row>
    <row r="38" spans="1:16" ht="61.5" thickTop="1" thickBot="1">
      <c r="A38" s="184"/>
      <c r="B38" s="185"/>
      <c r="C38" s="184"/>
      <c r="D38" s="186"/>
      <c r="E38" s="187"/>
      <c r="F38" s="193"/>
      <c r="G38" s="194"/>
      <c r="H38" s="183"/>
      <c r="I38" s="86" t="s">
        <v>91</v>
      </c>
      <c r="J38" s="88">
        <v>0.15</v>
      </c>
      <c r="K38" s="87">
        <f>J38*G35*D35*B30</f>
        <v>2.9249999999999998E-2</v>
      </c>
      <c r="L38" s="49">
        <v>6.1517857142857138E-3</v>
      </c>
      <c r="M38" s="49">
        <v>2.7857142857142854E-4</v>
      </c>
      <c r="N38" s="51">
        <f>+'[2]Plan Acción Estratégico'!AM102*K38</f>
        <v>0</v>
      </c>
      <c r="O38" s="51">
        <f>+'[2]Plan Acción Estratégico'!AR102*K38</f>
        <v>0</v>
      </c>
      <c r="P38" s="51">
        <f>+'[2]Plan Acción Estratégico'!AW102*K38</f>
        <v>0</v>
      </c>
    </row>
    <row r="39" spans="1:16" ht="49.5" thickTop="1" thickBot="1">
      <c r="A39" s="184"/>
      <c r="B39" s="185"/>
      <c r="C39" s="184"/>
      <c r="D39" s="186"/>
      <c r="E39" s="187"/>
      <c r="F39" s="193"/>
      <c r="G39" s="194"/>
      <c r="H39" s="183"/>
      <c r="I39" s="86" t="s">
        <v>92</v>
      </c>
      <c r="J39" s="88">
        <v>0.15</v>
      </c>
      <c r="K39" s="87">
        <f>J39*G35*D35*B30</f>
        <v>2.9249999999999998E-2</v>
      </c>
      <c r="L39" s="49">
        <v>5.1999999999999998E-3</v>
      </c>
      <c r="M39" s="49">
        <v>2.9250000000000001E-4</v>
      </c>
      <c r="N39" s="51">
        <f>+'[2]Plan Acción Estratégico'!AM103*K39</f>
        <v>0</v>
      </c>
      <c r="O39" s="51">
        <f>+'[2]Plan Acción Estratégico'!AR103*K39</f>
        <v>0</v>
      </c>
      <c r="P39" s="51">
        <f>+'[2]Plan Acción Estratégico'!AW103*K39</f>
        <v>0</v>
      </c>
    </row>
    <row r="40" spans="1:16" ht="37.5" thickTop="1" thickBot="1">
      <c r="A40" s="184"/>
      <c r="B40" s="185"/>
      <c r="C40" s="184"/>
      <c r="D40" s="186"/>
      <c r="E40" s="187"/>
      <c r="F40" s="193"/>
      <c r="G40" s="194"/>
      <c r="H40" s="183"/>
      <c r="I40" s="86" t="s">
        <v>93</v>
      </c>
      <c r="J40" s="88">
        <v>0.15</v>
      </c>
      <c r="K40" s="87">
        <f>J40*G35*D35*B30</f>
        <v>2.9249999999999998E-2</v>
      </c>
      <c r="L40" s="49">
        <v>5.8500000000000002E-3</v>
      </c>
      <c r="M40" s="49">
        <v>2.2564285714285711E-3</v>
      </c>
      <c r="N40" s="51">
        <f>+'[2]Plan Acción Estratégico'!AM104*K40</f>
        <v>0</v>
      </c>
      <c r="O40" s="51">
        <f>+'[2]Plan Acción Estratégico'!AR104*K40</f>
        <v>0</v>
      </c>
      <c r="P40" s="51">
        <f>+'[2]Plan Acción Estratégico'!AW104*K40</f>
        <v>0</v>
      </c>
    </row>
    <row r="41" spans="1:16" ht="25.5" thickTop="1" thickBot="1">
      <c r="A41" s="184"/>
      <c r="B41" s="185"/>
      <c r="C41" s="184"/>
      <c r="D41" s="186"/>
      <c r="E41" s="187"/>
      <c r="F41" s="193"/>
      <c r="G41" s="194"/>
      <c r="H41" s="183"/>
      <c r="I41" s="86" t="s">
        <v>94</v>
      </c>
      <c r="J41" s="88">
        <v>0.1</v>
      </c>
      <c r="K41" s="87">
        <f>J41*G35*D35*B30</f>
        <v>1.9500000000000003E-2</v>
      </c>
      <c r="L41" s="49">
        <v>0</v>
      </c>
      <c r="M41" s="49">
        <v>4.5882352941176477E-4</v>
      </c>
      <c r="N41" s="51">
        <f>+'[2]Plan Acción Estratégico'!AM105*K41</f>
        <v>0</v>
      </c>
      <c r="O41" s="51">
        <f>+'[2]Plan Acción Estratégico'!AR105*K41</f>
        <v>0</v>
      </c>
      <c r="P41" s="51">
        <f>+'[2]Plan Acción Estratégico'!AW105*K41</f>
        <v>0</v>
      </c>
    </row>
    <row r="42" spans="1:16" ht="25.5" thickTop="1" thickBot="1">
      <c r="A42" s="184"/>
      <c r="B42" s="185"/>
      <c r="C42" s="184" t="s">
        <v>95</v>
      </c>
      <c r="D42" s="186">
        <v>0.1</v>
      </c>
      <c r="E42" s="187">
        <f>+D42*B30</f>
        <v>3.9000000000000007E-2</v>
      </c>
      <c r="F42" s="89" t="s">
        <v>96</v>
      </c>
      <c r="G42" s="90">
        <v>0.6</v>
      </c>
      <c r="H42" s="91">
        <f>+G42*E42</f>
        <v>2.3400000000000004E-2</v>
      </c>
      <c r="I42" s="86" t="s">
        <v>97</v>
      </c>
      <c r="J42" s="88">
        <v>1</v>
      </c>
      <c r="K42" s="87">
        <f>J42*G42*D42*B30</f>
        <v>2.3400000000000001E-2</v>
      </c>
      <c r="L42" s="49">
        <v>4.6800000000000001E-3</v>
      </c>
      <c r="M42" s="49">
        <v>3.5100000000000001E-3</v>
      </c>
      <c r="N42" s="51">
        <f>+'[2]Plan Acción Estratégico'!AM106*K42</f>
        <v>0</v>
      </c>
      <c r="O42" s="51">
        <f>+'[2]Plan Acción Estratégico'!AR106*K42</f>
        <v>0</v>
      </c>
      <c r="P42" s="51">
        <f>+'[2]Plan Acción Estratégico'!AW106*K42</f>
        <v>0</v>
      </c>
    </row>
    <row r="43" spans="1:16" ht="25.5" thickTop="1" thickBot="1">
      <c r="A43" s="184"/>
      <c r="B43" s="185"/>
      <c r="C43" s="184"/>
      <c r="D43" s="186"/>
      <c r="E43" s="187"/>
      <c r="F43" s="89" t="s">
        <v>98</v>
      </c>
      <c r="G43" s="90">
        <v>0.4</v>
      </c>
      <c r="H43" s="91">
        <f>+G43*E42</f>
        <v>1.5600000000000003E-2</v>
      </c>
      <c r="I43" s="86" t="s">
        <v>99</v>
      </c>
      <c r="J43" s="88">
        <v>1</v>
      </c>
      <c r="K43" s="87">
        <f>J43*G43*D42*B30</f>
        <v>1.5600000000000003E-2</v>
      </c>
      <c r="L43" s="49">
        <v>0</v>
      </c>
      <c r="M43" s="49">
        <v>0</v>
      </c>
      <c r="N43" s="51">
        <f>+'[2]Plan Acción Estratégico'!AM107*K43</f>
        <v>0</v>
      </c>
      <c r="O43" s="51">
        <f>+'[2]Plan Acción Estratégico'!AR107*K43</f>
        <v>0</v>
      </c>
      <c r="P43" s="51">
        <f>+'[2]Plan Acción Estratégico'!AW107*K43</f>
        <v>0</v>
      </c>
    </row>
    <row r="44" spans="1:16" ht="25.5" customHeight="1" thickTop="1" thickBot="1">
      <c r="A44" s="184"/>
      <c r="B44" s="185"/>
      <c r="C44" s="79" t="s">
        <v>100</v>
      </c>
      <c r="D44" s="80">
        <v>0.15</v>
      </c>
      <c r="E44" s="81">
        <f>+D44*B30</f>
        <v>5.8499999999999996E-2</v>
      </c>
      <c r="F44" s="89" t="s">
        <v>100</v>
      </c>
      <c r="G44" s="90">
        <v>1</v>
      </c>
      <c r="H44" s="91">
        <f>+G44*E44</f>
        <v>5.8499999999999996E-2</v>
      </c>
      <c r="I44" s="86" t="s">
        <v>101</v>
      </c>
      <c r="J44" s="88">
        <v>1</v>
      </c>
      <c r="K44" s="87">
        <f>J44*G44*D44*B30</f>
        <v>5.8499999999999996E-2</v>
      </c>
      <c r="L44" s="49">
        <v>0</v>
      </c>
      <c r="M44" s="49">
        <v>0</v>
      </c>
      <c r="N44" s="51">
        <f>+'[2]Plan Acción Estratégico'!AM110*K44</f>
        <v>0</v>
      </c>
      <c r="O44" s="51">
        <f>+'[2]Plan Acción Estratégico'!AR110*K44</f>
        <v>0</v>
      </c>
      <c r="P44" s="51">
        <f>+'[2]Plan Acción Estratégico'!AW110*K44</f>
        <v>0</v>
      </c>
    </row>
    <row r="45" spans="1:16" ht="12.75" customHeight="1" thickTop="1">
      <c r="B45" s="93">
        <f>SUM(B4:B44)</f>
        <v>1</v>
      </c>
      <c r="E45" s="93">
        <f>SUM(E4:E44)</f>
        <v>1</v>
      </c>
      <c r="H45" s="93">
        <f>SUM(H4:H44)</f>
        <v>1.0000000000000002</v>
      </c>
      <c r="K45" s="94">
        <f t="shared" ref="K45:P45" si="1">SUM(K4:K44)</f>
        <v>1</v>
      </c>
      <c r="L45" s="94">
        <f t="shared" si="1"/>
        <v>0.29000727433378098</v>
      </c>
      <c r="M45" s="93">
        <f t="shared" si="1"/>
        <v>0.22810304692693539</v>
      </c>
      <c r="N45" s="94">
        <f t="shared" si="1"/>
        <v>0</v>
      </c>
      <c r="O45" s="94">
        <f t="shared" si="1"/>
        <v>0</v>
      </c>
      <c r="P45" s="94">
        <f t="shared" si="1"/>
        <v>0</v>
      </c>
    </row>
    <row r="46" spans="1:16" ht="12" customHeight="1"/>
    <row r="47" spans="1:16" ht="12" customHeight="1"/>
    <row r="48" spans="1:16" ht="12" customHeight="1">
      <c r="C48" s="98"/>
    </row>
    <row r="49" spans="19:19" ht="12" customHeight="1"/>
    <row r="50" spans="19:19" ht="12" customHeight="1"/>
    <row r="51" spans="19:19" ht="12" customHeight="1"/>
    <row r="52" spans="19:19" ht="12.75" customHeight="1"/>
    <row r="58" spans="19:19">
      <c r="S58" s="95"/>
    </row>
    <row r="59" spans="19:19">
      <c r="S59" s="95"/>
    </row>
    <row r="60" spans="19:19">
      <c r="S60" s="95"/>
    </row>
    <row r="62" spans="19:19">
      <c r="S62" s="95"/>
    </row>
    <row r="63" spans="19:19">
      <c r="S63" s="95"/>
    </row>
    <row r="64" spans="19:19">
      <c r="S64" s="95"/>
    </row>
    <row r="65" spans="19:19">
      <c r="S65" s="95"/>
    </row>
    <row r="67" spans="19:19">
      <c r="S67" s="95"/>
    </row>
    <row r="70" spans="19:19">
      <c r="S70" s="95"/>
    </row>
    <row r="71" spans="19:19">
      <c r="S71" s="95"/>
    </row>
    <row r="73" spans="19:19">
      <c r="S73" s="95"/>
    </row>
    <row r="75" spans="19:19">
      <c r="S75" s="95"/>
    </row>
    <row r="76" spans="19:19">
      <c r="S76" s="95"/>
    </row>
    <row r="77" spans="19:19">
      <c r="S77" s="95"/>
    </row>
    <row r="78" spans="19:19">
      <c r="S78" s="95"/>
    </row>
    <row r="79" spans="19:19">
      <c r="S79" s="95"/>
    </row>
    <row r="81" spans="19:19">
      <c r="S81" s="95"/>
    </row>
    <row r="82" spans="19:19">
      <c r="S82" s="95"/>
    </row>
    <row r="85" spans="19:19">
      <c r="S85" s="95"/>
    </row>
    <row r="86" spans="19:19">
      <c r="S86" s="95"/>
    </row>
    <row r="87" spans="19:19">
      <c r="S87" s="95"/>
    </row>
    <row r="88" spans="19:19">
      <c r="S88" s="95"/>
    </row>
    <row r="89" spans="19:19">
      <c r="S89" s="95"/>
    </row>
    <row r="91" spans="19:19">
      <c r="S91" s="95"/>
    </row>
    <row r="92" spans="19:19">
      <c r="S92" s="95"/>
    </row>
    <row r="94" spans="19:19">
      <c r="S94" s="95"/>
    </row>
    <row r="106" spans="19:19">
      <c r="S106" s="95"/>
    </row>
    <row r="107" spans="19:19">
      <c r="S107" s="95"/>
    </row>
    <row r="109" spans="19:19">
      <c r="S109" s="95"/>
    </row>
    <row r="110" spans="19:19">
      <c r="S110" s="95"/>
    </row>
    <row r="111" spans="19:19">
      <c r="S111" s="95"/>
    </row>
    <row r="112" spans="19:19">
      <c r="S112" s="95"/>
    </row>
    <row r="113" spans="19:19">
      <c r="S113" s="95"/>
    </row>
  </sheetData>
  <mergeCells count="61">
    <mergeCell ref="L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D4:D8"/>
    <mergeCell ref="E4:E8"/>
    <mergeCell ref="C9:C10"/>
    <mergeCell ref="D9:D10"/>
    <mergeCell ref="E9:E10"/>
    <mergeCell ref="A4:A14"/>
    <mergeCell ref="B4:B14"/>
    <mergeCell ref="C4:C8"/>
    <mergeCell ref="A15:A16"/>
    <mergeCell ref="B15:B16"/>
    <mergeCell ref="C15:C16"/>
    <mergeCell ref="D15:D16"/>
    <mergeCell ref="E15:E16"/>
    <mergeCell ref="F28:F29"/>
    <mergeCell ref="G28:G29"/>
    <mergeCell ref="A21:A29"/>
    <mergeCell ref="B21:B29"/>
    <mergeCell ref="C22:C26"/>
    <mergeCell ref="D22:D26"/>
    <mergeCell ref="E22:E26"/>
    <mergeCell ref="F22:F24"/>
    <mergeCell ref="G22:G24"/>
    <mergeCell ref="A17:A20"/>
    <mergeCell ref="B17:B20"/>
    <mergeCell ref="H22:H24"/>
    <mergeCell ref="F25:F26"/>
    <mergeCell ref="G25:G26"/>
    <mergeCell ref="H25:H26"/>
    <mergeCell ref="C42:C43"/>
    <mergeCell ref="D42:D43"/>
    <mergeCell ref="E42:E43"/>
    <mergeCell ref="H28:H29"/>
    <mergeCell ref="F31:F33"/>
    <mergeCell ref="G31:G33"/>
    <mergeCell ref="H31:H33"/>
    <mergeCell ref="C28:C29"/>
    <mergeCell ref="D28:D29"/>
    <mergeCell ref="E28:E29"/>
    <mergeCell ref="F35:F41"/>
    <mergeCell ref="G35:G41"/>
    <mergeCell ref="H35:H41"/>
    <mergeCell ref="A30:A44"/>
    <mergeCell ref="B30:B44"/>
    <mergeCell ref="C31:C34"/>
    <mergeCell ref="D31:D34"/>
    <mergeCell ref="E31:E34"/>
    <mergeCell ref="C35:C41"/>
    <mergeCell ref="D35:D41"/>
    <mergeCell ref="E35:E4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Seguim. y evaluación vigencia </vt:lpstr>
      <vt:lpstr>Seguim. y evaluacion periodo </vt:lpstr>
      <vt:lpstr>Pesos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ST-H5PJDW2</cp:lastModifiedBy>
  <dcterms:created xsi:type="dcterms:W3CDTF">2020-05-19T14:50:22Z</dcterms:created>
  <dcterms:modified xsi:type="dcterms:W3CDTF">2021-11-22T22:28:07Z</dcterms:modified>
</cp:coreProperties>
</file>