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showInkAnnotation="0" codeName="ThisWorkbook" defaultThemeVersion="124226"/>
  <bookViews>
    <workbookView xWindow="11805" yWindow="1425" windowWidth="12240" windowHeight="7395" tabRatio="895" firstSheet="1" activeTab="2"/>
  </bookViews>
  <sheets>
    <sheet name="Matriz Calificación-Evaluación" sheetId="3" state="hidden" r:id="rId1"/>
    <sheet name="INSTRUCTIVO" sheetId="20" r:id="rId2"/>
    <sheet name="Matriz" sheetId="16" r:id="rId3"/>
    <sheet name="Mapa Riesgo Inherente " sheetId="21" r:id="rId4"/>
    <sheet name="Mapa Riesgo Residual" sheetId="22" r:id="rId5"/>
  </sheets>
  <definedNames>
    <definedName name="Factor">Matriz!$BK$10:$BK$12</definedName>
    <definedName name="Factor_del_Proceso">Matriz!$BX$11:$BX$16</definedName>
    <definedName name="Factor_Externo">Matriz!$BV$11:$BV$16</definedName>
    <definedName name="Factor_Interno">Matriz!$BW$11:$BW$16</definedName>
    <definedName name="Tipo_Control">Matriz!$CW$10:$CW$12</definedName>
  </definedNames>
  <calcPr calcId="144525"/>
</workbook>
</file>

<file path=xl/calcChain.xml><?xml version="1.0" encoding="utf-8"?>
<calcChain xmlns="http://schemas.openxmlformats.org/spreadsheetml/2006/main">
  <c r="G452" i="16" l="1"/>
  <c r="D452" i="16"/>
  <c r="G451" i="16"/>
  <c r="D451" i="16"/>
  <c r="D450" i="16"/>
  <c r="G449" i="16"/>
  <c r="G453" i="16" s="1"/>
  <c r="D453" i="16"/>
  <c r="E10" i="21"/>
  <c r="AP9" i="16"/>
  <c r="AO9" i="16"/>
  <c r="BI18" i="16" l="1"/>
  <c r="BF18" i="16"/>
  <c r="BE18" i="16"/>
  <c r="BG18" i="16" s="1"/>
  <c r="J18" i="16"/>
  <c r="BH18" i="16" l="1"/>
  <c r="T14" i="16"/>
  <c r="V14" i="16"/>
  <c r="X14" i="16"/>
  <c r="Z14" i="16"/>
  <c r="AB14" i="16"/>
  <c r="AD14" i="16"/>
  <c r="AF14" i="16"/>
  <c r="AH14" i="16"/>
  <c r="BA14" i="16"/>
  <c r="BD14" i="16" s="1"/>
  <c r="BC14" i="16"/>
  <c r="T15" i="16"/>
  <c r="V15" i="16"/>
  <c r="X15" i="16"/>
  <c r="Z15" i="16"/>
  <c r="AB15" i="16"/>
  <c r="AD15" i="16"/>
  <c r="AF15" i="16"/>
  <c r="AH15" i="16"/>
  <c r="BA15" i="16"/>
  <c r="BD15" i="16" s="1"/>
  <c r="BC15" i="16"/>
  <c r="T16" i="16"/>
  <c r="V16" i="16"/>
  <c r="X16" i="16"/>
  <c r="Z16" i="16"/>
  <c r="AB16" i="16"/>
  <c r="AD16" i="16"/>
  <c r="AF16" i="16"/>
  <c r="AH16" i="16"/>
  <c r="BA16" i="16"/>
  <c r="BD16" i="16" s="1"/>
  <c r="BC16" i="16"/>
  <c r="T17" i="16"/>
  <c r="V17" i="16"/>
  <c r="X17" i="16"/>
  <c r="Z17" i="16"/>
  <c r="AB17" i="16"/>
  <c r="AD17" i="16"/>
  <c r="AF17" i="16"/>
  <c r="AH17" i="16"/>
  <c r="BA17" i="16"/>
  <c r="BD17" i="16" s="1"/>
  <c r="BC17" i="16"/>
  <c r="T18" i="16"/>
  <c r="V18" i="16"/>
  <c r="X18" i="16"/>
  <c r="Z18" i="16"/>
  <c r="AB18" i="16"/>
  <c r="AD18" i="16"/>
  <c r="AF18" i="16"/>
  <c r="AH18" i="16"/>
  <c r="AZ18" i="16"/>
  <c r="BA18" i="16"/>
  <c r="BB18" i="16"/>
  <c r="BC18" i="16"/>
  <c r="AJ18" i="16"/>
  <c r="AM18" i="16"/>
  <c r="L18" i="16" s="1"/>
  <c r="B19" i="16"/>
  <c r="B20" i="16" s="1"/>
  <c r="B21" i="16" s="1"/>
  <c r="B22" i="16" s="1"/>
  <c r="B23" i="16" s="1"/>
  <c r="B25" i="16" s="1"/>
  <c r="B26" i="16" s="1"/>
  <c r="T19" i="16"/>
  <c r="V19" i="16"/>
  <c r="X19" i="16"/>
  <c r="Z19" i="16"/>
  <c r="AB19" i="16"/>
  <c r="AD19" i="16"/>
  <c r="AF19" i="16"/>
  <c r="AH19" i="16"/>
  <c r="BA19" i="16"/>
  <c r="BD19" i="16" s="1"/>
  <c r="BC19" i="16"/>
  <c r="T20" i="16"/>
  <c r="V20" i="16"/>
  <c r="X20" i="16"/>
  <c r="Z20" i="16"/>
  <c r="AB20" i="16"/>
  <c r="AD20" i="16"/>
  <c r="AF20" i="16"/>
  <c r="AH20" i="16"/>
  <c r="BA20" i="16"/>
  <c r="BD20" i="16" s="1"/>
  <c r="BC20" i="16"/>
  <c r="T21" i="16"/>
  <c r="V21" i="16"/>
  <c r="X21" i="16"/>
  <c r="Z21" i="16"/>
  <c r="AB21" i="16"/>
  <c r="AD21" i="16"/>
  <c r="AF21" i="16"/>
  <c r="AH21" i="16"/>
  <c r="BA21" i="16"/>
  <c r="BD21" i="16" s="1"/>
  <c r="BC21" i="16"/>
  <c r="T22" i="16"/>
  <c r="V22" i="16"/>
  <c r="X22" i="16"/>
  <c r="Z22" i="16"/>
  <c r="AB22" i="16"/>
  <c r="AD22" i="16"/>
  <c r="AF22" i="16"/>
  <c r="AH22" i="16"/>
  <c r="BA22" i="16"/>
  <c r="BD22" i="16" s="1"/>
  <c r="BC22" i="16"/>
  <c r="T23" i="16"/>
  <c r="V23" i="16"/>
  <c r="X23" i="16"/>
  <c r="Z23" i="16"/>
  <c r="AB23" i="16"/>
  <c r="AD23" i="16"/>
  <c r="AF23" i="16"/>
  <c r="AH23" i="16"/>
  <c r="BA23" i="16"/>
  <c r="BD23" i="16" s="1"/>
  <c r="BC23" i="16"/>
  <c r="T25" i="16"/>
  <c r="V25" i="16"/>
  <c r="X25" i="16"/>
  <c r="Z25" i="16"/>
  <c r="AB25" i="16"/>
  <c r="AD25" i="16"/>
  <c r="AF25" i="16"/>
  <c r="AH25" i="16"/>
  <c r="BA25" i="16"/>
  <c r="BD25" i="16" s="1"/>
  <c r="BC25" i="16"/>
  <c r="T26" i="16"/>
  <c r="V26" i="16"/>
  <c r="X26" i="16"/>
  <c r="Z26" i="16"/>
  <c r="AB26" i="16"/>
  <c r="AD26" i="16"/>
  <c r="AF26" i="16"/>
  <c r="AH26" i="16"/>
  <c r="BA26" i="16"/>
  <c r="BD26" i="16" s="1"/>
  <c r="BC26" i="16"/>
  <c r="J27" i="16"/>
  <c r="T27" i="16"/>
  <c r="V27" i="16"/>
  <c r="X27" i="16"/>
  <c r="Z27" i="16"/>
  <c r="AB27" i="16"/>
  <c r="AD27" i="16"/>
  <c r="AF27" i="16"/>
  <c r="AH27" i="16"/>
  <c r="AZ27" i="16"/>
  <c r="BA27" i="16"/>
  <c r="BB27" i="16"/>
  <c r="BC27" i="16"/>
  <c r="BE27" i="16"/>
  <c r="BG27" i="16" s="1"/>
  <c r="BF27" i="16"/>
  <c r="BI27" i="16"/>
  <c r="AM27" i="16" s="1"/>
  <c r="B28" i="16"/>
  <c r="B29" i="16" s="1"/>
  <c r="B30" i="16" s="1"/>
  <c r="B31" i="16" s="1"/>
  <c r="B32" i="16" s="1"/>
  <c r="B33" i="16" s="1"/>
  <c r="B34" i="16" s="1"/>
  <c r="B35" i="16" s="1"/>
  <c r="T28" i="16"/>
  <c r="V28" i="16"/>
  <c r="X28" i="16"/>
  <c r="Z28" i="16"/>
  <c r="AB28" i="16"/>
  <c r="AD28" i="16"/>
  <c r="AF28" i="16"/>
  <c r="AH28" i="16"/>
  <c r="BA28" i="16"/>
  <c r="BD28" i="16" s="1"/>
  <c r="BC28" i="16"/>
  <c r="T29" i="16"/>
  <c r="V29" i="16"/>
  <c r="X29" i="16"/>
  <c r="Z29" i="16"/>
  <c r="AB29" i="16"/>
  <c r="AD29" i="16"/>
  <c r="AF29" i="16"/>
  <c r="AH29" i="16"/>
  <c r="BA29" i="16"/>
  <c r="BD29" i="16" s="1"/>
  <c r="BC29" i="16"/>
  <c r="T30" i="16"/>
  <c r="V30" i="16"/>
  <c r="X30" i="16"/>
  <c r="Z30" i="16"/>
  <c r="AB30" i="16"/>
  <c r="AD30" i="16"/>
  <c r="AF30" i="16"/>
  <c r="AH30" i="16"/>
  <c r="BA30" i="16"/>
  <c r="BD30" i="16" s="1"/>
  <c r="BC30" i="16"/>
  <c r="T31" i="16"/>
  <c r="V31" i="16"/>
  <c r="X31" i="16"/>
  <c r="Z31" i="16"/>
  <c r="AB31" i="16"/>
  <c r="AD31" i="16"/>
  <c r="AF31" i="16"/>
  <c r="AH31" i="16"/>
  <c r="BA31" i="16"/>
  <c r="BD31" i="16" s="1"/>
  <c r="BC31" i="16"/>
  <c r="T32" i="16"/>
  <c r="V32" i="16"/>
  <c r="X32" i="16"/>
  <c r="Z32" i="16"/>
  <c r="AB32" i="16"/>
  <c r="AD32" i="16"/>
  <c r="AF32" i="16"/>
  <c r="AH32" i="16"/>
  <c r="BA32" i="16"/>
  <c r="BD32" i="16" s="1"/>
  <c r="BC32" i="16"/>
  <c r="T33" i="16"/>
  <c r="V33" i="16"/>
  <c r="X33" i="16"/>
  <c r="Z33" i="16"/>
  <c r="AB33" i="16"/>
  <c r="AD33" i="16"/>
  <c r="AF33" i="16"/>
  <c r="AH33" i="16"/>
  <c r="BA33" i="16"/>
  <c r="BD33" i="16" s="1"/>
  <c r="BC33" i="16"/>
  <c r="T34" i="16"/>
  <c r="V34" i="16"/>
  <c r="X34" i="16"/>
  <c r="Z34" i="16"/>
  <c r="AB34" i="16"/>
  <c r="AD34" i="16"/>
  <c r="AF34" i="16"/>
  <c r="AH34" i="16"/>
  <c r="BA34" i="16"/>
  <c r="BD34" i="16" s="1"/>
  <c r="BC34" i="16"/>
  <c r="T35" i="16"/>
  <c r="V35" i="16"/>
  <c r="X35" i="16"/>
  <c r="Z35" i="16"/>
  <c r="AB35" i="16"/>
  <c r="AD35" i="16"/>
  <c r="AF35" i="16"/>
  <c r="AH35" i="16"/>
  <c r="BA35" i="16"/>
  <c r="BD35" i="16" s="1"/>
  <c r="BC35" i="16"/>
  <c r="J36" i="16"/>
  <c r="T36" i="16"/>
  <c r="V36" i="16"/>
  <c r="X36" i="16"/>
  <c r="Z36" i="16"/>
  <c r="AB36" i="16"/>
  <c r="AD36" i="16"/>
  <c r="AF36" i="16"/>
  <c r="AH36" i="16"/>
  <c r="AZ36" i="16"/>
  <c r="BA36" i="16"/>
  <c r="BB36" i="16"/>
  <c r="BC36" i="16"/>
  <c r="BE36" i="16"/>
  <c r="BG36" i="16" s="1"/>
  <c r="BF36" i="16"/>
  <c r="BI36" i="16"/>
  <c r="AM36" i="16" s="1"/>
  <c r="B37" i="16"/>
  <c r="B38" i="16" s="1"/>
  <c r="B39" i="16" s="1"/>
  <c r="B40" i="16" s="1"/>
  <c r="B41" i="16" s="1"/>
  <c r="B42" i="16" s="1"/>
  <c r="B43" i="16" s="1"/>
  <c r="B44" i="16" s="1"/>
  <c r="T37" i="16"/>
  <c r="V37" i="16"/>
  <c r="X37" i="16"/>
  <c r="Z37" i="16"/>
  <c r="AB37" i="16"/>
  <c r="AD37" i="16"/>
  <c r="AF37" i="16"/>
  <c r="AH37" i="16"/>
  <c r="BA37" i="16"/>
  <c r="BD37" i="16" s="1"/>
  <c r="BC37" i="16"/>
  <c r="T38" i="16"/>
  <c r="V38" i="16"/>
  <c r="X38" i="16"/>
  <c r="Z38" i="16"/>
  <c r="AB38" i="16"/>
  <c r="AD38" i="16"/>
  <c r="AF38" i="16"/>
  <c r="AH38" i="16"/>
  <c r="BA38" i="16"/>
  <c r="BD38" i="16" s="1"/>
  <c r="BC38" i="16"/>
  <c r="T39" i="16"/>
  <c r="V39" i="16"/>
  <c r="X39" i="16"/>
  <c r="Z39" i="16"/>
  <c r="AB39" i="16"/>
  <c r="AD39" i="16"/>
  <c r="AF39" i="16"/>
  <c r="AH39" i="16"/>
  <c r="BA39" i="16"/>
  <c r="BD39" i="16" s="1"/>
  <c r="BC39" i="16"/>
  <c r="T40" i="16"/>
  <c r="V40" i="16"/>
  <c r="X40" i="16"/>
  <c r="Z40" i="16"/>
  <c r="AB40" i="16"/>
  <c r="AD40" i="16"/>
  <c r="AF40" i="16"/>
  <c r="AH40" i="16"/>
  <c r="BA40" i="16"/>
  <c r="BD40" i="16" s="1"/>
  <c r="BC40" i="16"/>
  <c r="T41" i="16"/>
  <c r="V41" i="16"/>
  <c r="X41" i="16"/>
  <c r="Z41" i="16"/>
  <c r="AB41" i="16"/>
  <c r="AD41" i="16"/>
  <c r="AF41" i="16"/>
  <c r="AH41" i="16"/>
  <c r="BA41" i="16"/>
  <c r="BD41" i="16" s="1"/>
  <c r="BC41" i="16"/>
  <c r="T42" i="16"/>
  <c r="V42" i="16"/>
  <c r="X42" i="16"/>
  <c r="Z42" i="16"/>
  <c r="AB42" i="16"/>
  <c r="AD42" i="16"/>
  <c r="AF42" i="16"/>
  <c r="AH42" i="16"/>
  <c r="BA42" i="16"/>
  <c r="BD42" i="16" s="1"/>
  <c r="BC42" i="16"/>
  <c r="T43" i="16"/>
  <c r="V43" i="16"/>
  <c r="X43" i="16"/>
  <c r="Z43" i="16"/>
  <c r="AB43" i="16"/>
  <c r="AD43" i="16"/>
  <c r="AF43" i="16"/>
  <c r="AH43" i="16"/>
  <c r="BA43" i="16"/>
  <c r="BD43" i="16" s="1"/>
  <c r="BC43" i="16"/>
  <c r="T44" i="16"/>
  <c r="V44" i="16"/>
  <c r="X44" i="16"/>
  <c r="Z44" i="16"/>
  <c r="AB44" i="16"/>
  <c r="AD44" i="16"/>
  <c r="AF44" i="16"/>
  <c r="AH44" i="16"/>
  <c r="BA44" i="16"/>
  <c r="BD44" i="16" s="1"/>
  <c r="BC44" i="16"/>
  <c r="I45" i="16"/>
  <c r="T45" i="16"/>
  <c r="V45" i="16"/>
  <c r="X45" i="16"/>
  <c r="Z45" i="16"/>
  <c r="AB45" i="16"/>
  <c r="AD45" i="16"/>
  <c r="AF45" i="16"/>
  <c r="AH45" i="16"/>
  <c r="AZ45" i="16"/>
  <c r="BA45" i="16"/>
  <c r="BB45" i="16"/>
  <c r="BC45" i="16"/>
  <c r="BE45" i="16"/>
  <c r="BG45" i="16" s="1"/>
  <c r="BF45" i="16"/>
  <c r="BI45" i="16"/>
  <c r="AM45" i="16" s="1"/>
  <c r="B46" i="16"/>
  <c r="B47" i="16" s="1"/>
  <c r="B48" i="16" s="1"/>
  <c r="B49" i="16" s="1"/>
  <c r="B50" i="16" s="1"/>
  <c r="B51" i="16" s="1"/>
  <c r="B52" i="16" s="1"/>
  <c r="B53" i="16" s="1"/>
  <c r="T46" i="16"/>
  <c r="V46" i="16"/>
  <c r="X46" i="16"/>
  <c r="Z46" i="16"/>
  <c r="AB46" i="16"/>
  <c r="AD46" i="16"/>
  <c r="AF46" i="16"/>
  <c r="AH46" i="16"/>
  <c r="BA46" i="16"/>
  <c r="BD46" i="16" s="1"/>
  <c r="BC46" i="16"/>
  <c r="T47" i="16"/>
  <c r="V47" i="16"/>
  <c r="X47" i="16"/>
  <c r="Z47" i="16"/>
  <c r="AB47" i="16"/>
  <c r="AD47" i="16"/>
  <c r="AF47" i="16"/>
  <c r="AH47" i="16"/>
  <c r="BA47" i="16"/>
  <c r="BD47" i="16" s="1"/>
  <c r="BC47" i="16"/>
  <c r="T48" i="16"/>
  <c r="V48" i="16"/>
  <c r="X48" i="16"/>
  <c r="Z48" i="16"/>
  <c r="AB48" i="16"/>
  <c r="AD48" i="16"/>
  <c r="AF48" i="16"/>
  <c r="AH48" i="16"/>
  <c r="BA48" i="16"/>
  <c r="BD48" i="16" s="1"/>
  <c r="BC48" i="16"/>
  <c r="T49" i="16"/>
  <c r="V49" i="16"/>
  <c r="X49" i="16"/>
  <c r="Z49" i="16"/>
  <c r="AB49" i="16"/>
  <c r="AD49" i="16"/>
  <c r="AF49" i="16"/>
  <c r="AH49" i="16"/>
  <c r="BA49" i="16"/>
  <c r="BD49" i="16" s="1"/>
  <c r="BC49" i="16"/>
  <c r="T50" i="16"/>
  <c r="V50" i="16"/>
  <c r="X50" i="16"/>
  <c r="Z50" i="16"/>
  <c r="AB50" i="16"/>
  <c r="AD50" i="16"/>
  <c r="AF50" i="16"/>
  <c r="AH50" i="16"/>
  <c r="BA50" i="16"/>
  <c r="BD50" i="16" s="1"/>
  <c r="BC50" i="16"/>
  <c r="T51" i="16"/>
  <c r="V51" i="16"/>
  <c r="X51" i="16"/>
  <c r="Z51" i="16"/>
  <c r="AB51" i="16"/>
  <c r="AD51" i="16"/>
  <c r="AF51" i="16"/>
  <c r="AH51" i="16"/>
  <c r="BA51" i="16"/>
  <c r="BD51" i="16" s="1"/>
  <c r="BC51" i="16"/>
  <c r="T52" i="16"/>
  <c r="V52" i="16"/>
  <c r="X52" i="16"/>
  <c r="Z52" i="16"/>
  <c r="AB52" i="16"/>
  <c r="AD52" i="16"/>
  <c r="AF52" i="16"/>
  <c r="AH52" i="16"/>
  <c r="BA52" i="16"/>
  <c r="BD52" i="16" s="1"/>
  <c r="BC52" i="16"/>
  <c r="T53" i="16"/>
  <c r="V53" i="16"/>
  <c r="X53" i="16"/>
  <c r="Z53" i="16"/>
  <c r="AB53" i="16"/>
  <c r="AD53" i="16"/>
  <c r="AF53" i="16"/>
  <c r="AH53" i="16"/>
  <c r="BA53" i="16"/>
  <c r="BD53" i="16" s="1"/>
  <c r="BC53" i="16"/>
  <c r="I54" i="16"/>
  <c r="J54" i="16"/>
  <c r="T54" i="16"/>
  <c r="V54" i="16"/>
  <c r="X54" i="16"/>
  <c r="Z54" i="16"/>
  <c r="AB54" i="16"/>
  <c r="AD54" i="16"/>
  <c r="AF54" i="16"/>
  <c r="AH54" i="16"/>
  <c r="AZ54" i="16"/>
  <c r="BA54" i="16"/>
  <c r="BB54" i="16"/>
  <c r="BC54" i="16"/>
  <c r="BE54" i="16"/>
  <c r="BG54" i="16" s="1"/>
  <c r="BF54" i="16"/>
  <c r="BI54" i="16"/>
  <c r="AM54" i="16" s="1"/>
  <c r="B55" i="16"/>
  <c r="B56" i="16" s="1"/>
  <c r="B57" i="16" s="1"/>
  <c r="B58" i="16" s="1"/>
  <c r="B59" i="16" s="1"/>
  <c r="B60" i="16" s="1"/>
  <c r="B61" i="16" s="1"/>
  <c r="B62" i="16" s="1"/>
  <c r="T55" i="16"/>
  <c r="V55" i="16"/>
  <c r="X55" i="16"/>
  <c r="Z55" i="16"/>
  <c r="AB55" i="16"/>
  <c r="AD55" i="16"/>
  <c r="AF55" i="16"/>
  <c r="AH55" i="16"/>
  <c r="BA55" i="16"/>
  <c r="BD55" i="16" s="1"/>
  <c r="BC55" i="16"/>
  <c r="T56" i="16"/>
  <c r="V56" i="16"/>
  <c r="X56" i="16"/>
  <c r="Z56" i="16"/>
  <c r="AB56" i="16"/>
  <c r="AD56" i="16"/>
  <c r="AF56" i="16"/>
  <c r="AH56" i="16"/>
  <c r="BA56" i="16"/>
  <c r="BD56" i="16" s="1"/>
  <c r="BC56" i="16"/>
  <c r="T57" i="16"/>
  <c r="V57" i="16"/>
  <c r="X57" i="16"/>
  <c r="Z57" i="16"/>
  <c r="AB57" i="16"/>
  <c r="AD57" i="16"/>
  <c r="AF57" i="16"/>
  <c r="AH57" i="16"/>
  <c r="BA57" i="16"/>
  <c r="BD57" i="16" s="1"/>
  <c r="BC57" i="16"/>
  <c r="T58" i="16"/>
  <c r="V58" i="16"/>
  <c r="X58" i="16"/>
  <c r="Z58" i="16"/>
  <c r="AB58" i="16"/>
  <c r="AD58" i="16"/>
  <c r="AF58" i="16"/>
  <c r="AH58" i="16"/>
  <c r="BA58" i="16"/>
  <c r="BD58" i="16" s="1"/>
  <c r="BC58" i="16"/>
  <c r="T59" i="16"/>
  <c r="V59" i="16"/>
  <c r="X59" i="16"/>
  <c r="Z59" i="16"/>
  <c r="AB59" i="16"/>
  <c r="AD59" i="16"/>
  <c r="AF59" i="16"/>
  <c r="AH59" i="16"/>
  <c r="BA59" i="16"/>
  <c r="BD59" i="16" s="1"/>
  <c r="BC59" i="16"/>
  <c r="T60" i="16"/>
  <c r="V60" i="16"/>
  <c r="X60" i="16"/>
  <c r="Z60" i="16"/>
  <c r="AB60" i="16"/>
  <c r="AD60" i="16"/>
  <c r="AF60" i="16"/>
  <c r="AH60" i="16"/>
  <c r="BA60" i="16"/>
  <c r="BD60" i="16" s="1"/>
  <c r="BC60" i="16"/>
  <c r="T61" i="16"/>
  <c r="V61" i="16"/>
  <c r="X61" i="16"/>
  <c r="Z61" i="16"/>
  <c r="AB61" i="16"/>
  <c r="AD61" i="16"/>
  <c r="AF61" i="16"/>
  <c r="AH61" i="16"/>
  <c r="BA61" i="16"/>
  <c r="BD61" i="16" s="1"/>
  <c r="BC61" i="16"/>
  <c r="T62" i="16"/>
  <c r="V62" i="16"/>
  <c r="X62" i="16"/>
  <c r="Z62" i="16"/>
  <c r="AB62" i="16"/>
  <c r="AD62" i="16"/>
  <c r="AF62" i="16"/>
  <c r="AH62" i="16"/>
  <c r="BA62" i="16"/>
  <c r="BD62" i="16" s="1"/>
  <c r="BC62" i="16"/>
  <c r="I63" i="16"/>
  <c r="J63" i="16"/>
  <c r="T63" i="16"/>
  <c r="V63" i="16"/>
  <c r="X63" i="16"/>
  <c r="Z63" i="16"/>
  <c r="AB63" i="16"/>
  <c r="AD63" i="16"/>
  <c r="AF63" i="16"/>
  <c r="AH63" i="16"/>
  <c r="AZ63" i="16"/>
  <c r="BA63" i="16"/>
  <c r="BB63" i="16"/>
  <c r="BC63" i="16"/>
  <c r="BE63" i="16"/>
  <c r="BG63" i="16" s="1"/>
  <c r="BF63" i="16"/>
  <c r="BI63" i="16"/>
  <c r="AM63" i="16" s="1"/>
  <c r="B64" i="16"/>
  <c r="B65" i="16" s="1"/>
  <c r="B66" i="16" s="1"/>
  <c r="B67" i="16" s="1"/>
  <c r="B68" i="16" s="1"/>
  <c r="B69" i="16" s="1"/>
  <c r="B70" i="16" s="1"/>
  <c r="B71" i="16" s="1"/>
  <c r="T64" i="16"/>
  <c r="V64" i="16"/>
  <c r="X64" i="16"/>
  <c r="Z64" i="16"/>
  <c r="AB64" i="16"/>
  <c r="AD64" i="16"/>
  <c r="AF64" i="16"/>
  <c r="AH64" i="16"/>
  <c r="BA64" i="16"/>
  <c r="BD64" i="16" s="1"/>
  <c r="BC64" i="16"/>
  <c r="T65" i="16"/>
  <c r="V65" i="16"/>
  <c r="X65" i="16"/>
  <c r="Z65" i="16"/>
  <c r="AB65" i="16"/>
  <c r="AD65" i="16"/>
  <c r="AF65" i="16"/>
  <c r="AH65" i="16"/>
  <c r="BA65" i="16"/>
  <c r="BD65" i="16" s="1"/>
  <c r="BC65" i="16"/>
  <c r="T66" i="16"/>
  <c r="V66" i="16"/>
  <c r="X66" i="16"/>
  <c r="Z66" i="16"/>
  <c r="AB66" i="16"/>
  <c r="AD66" i="16"/>
  <c r="AF66" i="16"/>
  <c r="AH66" i="16"/>
  <c r="BA66" i="16"/>
  <c r="BD66" i="16" s="1"/>
  <c r="BC66" i="16"/>
  <c r="T67" i="16"/>
  <c r="V67" i="16"/>
  <c r="X67" i="16"/>
  <c r="Z67" i="16"/>
  <c r="AB67" i="16"/>
  <c r="AD67" i="16"/>
  <c r="AF67" i="16"/>
  <c r="AH67" i="16"/>
  <c r="BA67" i="16"/>
  <c r="BD67" i="16" s="1"/>
  <c r="BC67" i="16"/>
  <c r="T68" i="16"/>
  <c r="V68" i="16"/>
  <c r="X68" i="16"/>
  <c r="Z68" i="16"/>
  <c r="AB68" i="16"/>
  <c r="AD68" i="16"/>
  <c r="AF68" i="16"/>
  <c r="AH68" i="16"/>
  <c r="BA68" i="16"/>
  <c r="BD68" i="16" s="1"/>
  <c r="BC68" i="16"/>
  <c r="T69" i="16"/>
  <c r="V69" i="16"/>
  <c r="X69" i="16"/>
  <c r="Z69" i="16"/>
  <c r="AB69" i="16"/>
  <c r="AD69" i="16"/>
  <c r="AF69" i="16"/>
  <c r="AH69" i="16"/>
  <c r="BA69" i="16"/>
  <c r="BD69" i="16" s="1"/>
  <c r="BC69" i="16"/>
  <c r="T70" i="16"/>
  <c r="V70" i="16"/>
  <c r="X70" i="16"/>
  <c r="Z70" i="16"/>
  <c r="AB70" i="16"/>
  <c r="AD70" i="16"/>
  <c r="AF70" i="16"/>
  <c r="AH70" i="16"/>
  <c r="BA70" i="16"/>
  <c r="BD70" i="16" s="1"/>
  <c r="BC70" i="16"/>
  <c r="T71" i="16"/>
  <c r="V71" i="16"/>
  <c r="X71" i="16"/>
  <c r="Z71" i="16"/>
  <c r="AB71" i="16"/>
  <c r="AD71" i="16"/>
  <c r="AF71" i="16"/>
  <c r="AH71" i="16"/>
  <c r="BA71" i="16"/>
  <c r="BD71" i="16" s="1"/>
  <c r="BC71" i="16"/>
  <c r="I72" i="16"/>
  <c r="J72" i="16"/>
  <c r="T72" i="16"/>
  <c r="V72" i="16"/>
  <c r="X72" i="16"/>
  <c r="Z72" i="16"/>
  <c r="AB72" i="16"/>
  <c r="AD72" i="16"/>
  <c r="AF72" i="16"/>
  <c r="AH72" i="16"/>
  <c r="AZ72" i="16"/>
  <c r="BA72" i="16"/>
  <c r="BB72" i="16"/>
  <c r="BC72" i="16"/>
  <c r="BE72" i="16"/>
  <c r="BG72" i="16" s="1"/>
  <c r="BF72" i="16"/>
  <c r="BI72" i="16"/>
  <c r="AM72" i="16" s="1"/>
  <c r="B73" i="16"/>
  <c r="B74" i="16" s="1"/>
  <c r="B75" i="16" s="1"/>
  <c r="B76" i="16" s="1"/>
  <c r="B77" i="16" s="1"/>
  <c r="B78" i="16" s="1"/>
  <c r="B79" i="16" s="1"/>
  <c r="B80" i="16" s="1"/>
  <c r="T73" i="16"/>
  <c r="V73" i="16"/>
  <c r="X73" i="16"/>
  <c r="Z73" i="16"/>
  <c r="AB73" i="16"/>
  <c r="AD73" i="16"/>
  <c r="AF73" i="16"/>
  <c r="AH73" i="16"/>
  <c r="BA73" i="16"/>
  <c r="BD73" i="16" s="1"/>
  <c r="BC73" i="16"/>
  <c r="T74" i="16"/>
  <c r="V74" i="16"/>
  <c r="X74" i="16"/>
  <c r="Z74" i="16"/>
  <c r="AB74" i="16"/>
  <c r="AD74" i="16"/>
  <c r="AF74" i="16"/>
  <c r="AH74" i="16"/>
  <c r="BA74" i="16"/>
  <c r="BD74" i="16" s="1"/>
  <c r="BC74" i="16"/>
  <c r="T75" i="16"/>
  <c r="V75" i="16"/>
  <c r="X75" i="16"/>
  <c r="Z75" i="16"/>
  <c r="AB75" i="16"/>
  <c r="AD75" i="16"/>
  <c r="AF75" i="16"/>
  <c r="AH75" i="16"/>
  <c r="BA75" i="16"/>
  <c r="BD75" i="16" s="1"/>
  <c r="BC75" i="16"/>
  <c r="T76" i="16"/>
  <c r="V76" i="16"/>
  <c r="X76" i="16"/>
  <c r="Z76" i="16"/>
  <c r="AB76" i="16"/>
  <c r="AD76" i="16"/>
  <c r="AF76" i="16"/>
  <c r="AH76" i="16"/>
  <c r="BA76" i="16"/>
  <c r="BD76" i="16" s="1"/>
  <c r="BC76" i="16"/>
  <c r="T77" i="16"/>
  <c r="V77" i="16"/>
  <c r="X77" i="16"/>
  <c r="Z77" i="16"/>
  <c r="AB77" i="16"/>
  <c r="AD77" i="16"/>
  <c r="AF77" i="16"/>
  <c r="AH77" i="16"/>
  <c r="BA77" i="16"/>
  <c r="BD77" i="16" s="1"/>
  <c r="BC77" i="16"/>
  <c r="T78" i="16"/>
  <c r="V78" i="16"/>
  <c r="X78" i="16"/>
  <c r="Z78" i="16"/>
  <c r="AB78" i="16"/>
  <c r="AD78" i="16"/>
  <c r="AF78" i="16"/>
  <c r="AH78" i="16"/>
  <c r="BA78" i="16"/>
  <c r="BD78" i="16" s="1"/>
  <c r="BC78" i="16"/>
  <c r="T79" i="16"/>
  <c r="V79" i="16"/>
  <c r="X79" i="16"/>
  <c r="Z79" i="16"/>
  <c r="AB79" i="16"/>
  <c r="AD79" i="16"/>
  <c r="AF79" i="16"/>
  <c r="AH79" i="16"/>
  <c r="BA79" i="16"/>
  <c r="BD79" i="16" s="1"/>
  <c r="BC79" i="16"/>
  <c r="T80" i="16"/>
  <c r="V80" i="16"/>
  <c r="X80" i="16"/>
  <c r="Z80" i="16"/>
  <c r="AB80" i="16"/>
  <c r="AD80" i="16"/>
  <c r="AF80" i="16"/>
  <c r="AH80" i="16"/>
  <c r="BA80" i="16"/>
  <c r="BD80" i="16" s="1"/>
  <c r="BC80" i="16"/>
  <c r="I81" i="16"/>
  <c r="J81" i="16"/>
  <c r="T81" i="16"/>
  <c r="V81" i="16"/>
  <c r="X81" i="16"/>
  <c r="Z81" i="16"/>
  <c r="AB81" i="16"/>
  <c r="AD81" i="16"/>
  <c r="AF81" i="16"/>
  <c r="AH81" i="16"/>
  <c r="AZ81" i="16"/>
  <c r="BA81" i="16"/>
  <c r="BB81" i="16"/>
  <c r="BC81" i="16"/>
  <c r="BE81" i="16"/>
  <c r="BG81" i="16" s="1"/>
  <c r="AJ81" i="16" s="1"/>
  <c r="AK81" i="16" s="1"/>
  <c r="BF81" i="16"/>
  <c r="BI81" i="16"/>
  <c r="AM81" i="16" s="1"/>
  <c r="B82" i="16"/>
  <c r="B83" i="16" s="1"/>
  <c r="B84" i="16" s="1"/>
  <c r="B85" i="16" s="1"/>
  <c r="B86" i="16" s="1"/>
  <c r="B87" i="16" s="1"/>
  <c r="B88" i="16" s="1"/>
  <c r="B89" i="16" s="1"/>
  <c r="T82" i="16"/>
  <c r="V82" i="16"/>
  <c r="X82" i="16"/>
  <c r="Z82" i="16"/>
  <c r="AB82" i="16"/>
  <c r="AD82" i="16"/>
  <c r="AF82" i="16"/>
  <c r="AH82" i="16"/>
  <c r="BA82" i="16"/>
  <c r="BD82" i="16" s="1"/>
  <c r="BC82" i="16"/>
  <c r="T83" i="16"/>
  <c r="V83" i="16"/>
  <c r="X83" i="16"/>
  <c r="Z83" i="16"/>
  <c r="AB83" i="16"/>
  <c r="AD83" i="16"/>
  <c r="AF83" i="16"/>
  <c r="AH83" i="16"/>
  <c r="BA83" i="16"/>
  <c r="BD83" i="16" s="1"/>
  <c r="BC83" i="16"/>
  <c r="T84" i="16"/>
  <c r="V84" i="16"/>
  <c r="X84" i="16"/>
  <c r="Z84" i="16"/>
  <c r="AB84" i="16"/>
  <c r="AD84" i="16"/>
  <c r="AF84" i="16"/>
  <c r="AH84" i="16"/>
  <c r="BA84" i="16"/>
  <c r="BD84" i="16" s="1"/>
  <c r="BC84" i="16"/>
  <c r="T85" i="16"/>
  <c r="V85" i="16"/>
  <c r="X85" i="16"/>
  <c r="Z85" i="16"/>
  <c r="AB85" i="16"/>
  <c r="AD85" i="16"/>
  <c r="AF85" i="16"/>
  <c r="AH85" i="16"/>
  <c r="BA85" i="16"/>
  <c r="BD85" i="16" s="1"/>
  <c r="BC85" i="16"/>
  <c r="T86" i="16"/>
  <c r="V86" i="16"/>
  <c r="X86" i="16"/>
  <c r="Z86" i="16"/>
  <c r="AB86" i="16"/>
  <c r="AD86" i="16"/>
  <c r="AF86" i="16"/>
  <c r="AH86" i="16"/>
  <c r="BA86" i="16"/>
  <c r="BD86" i="16" s="1"/>
  <c r="BC86" i="16"/>
  <c r="T87" i="16"/>
  <c r="V87" i="16"/>
  <c r="X87" i="16"/>
  <c r="Z87" i="16"/>
  <c r="AB87" i="16"/>
  <c r="AD87" i="16"/>
  <c r="AF87" i="16"/>
  <c r="AH87" i="16"/>
  <c r="BA87" i="16"/>
  <c r="BD87" i="16" s="1"/>
  <c r="BC87" i="16"/>
  <c r="T88" i="16"/>
  <c r="V88" i="16"/>
  <c r="X88" i="16"/>
  <c r="Z88" i="16"/>
  <c r="AB88" i="16"/>
  <c r="AD88" i="16"/>
  <c r="AF88" i="16"/>
  <c r="AH88" i="16"/>
  <c r="BA88" i="16"/>
  <c r="BD88" i="16" s="1"/>
  <c r="BC88" i="16"/>
  <c r="T89" i="16"/>
  <c r="V89" i="16"/>
  <c r="X89" i="16"/>
  <c r="Z89" i="16"/>
  <c r="AB89" i="16"/>
  <c r="AD89" i="16"/>
  <c r="AF89" i="16"/>
  <c r="AH89" i="16"/>
  <c r="BA89" i="16"/>
  <c r="BD89" i="16" s="1"/>
  <c r="BC89" i="16"/>
  <c r="I90" i="16"/>
  <c r="J90" i="16"/>
  <c r="T90" i="16"/>
  <c r="V90" i="16"/>
  <c r="X90" i="16"/>
  <c r="Z90" i="16"/>
  <c r="AB90" i="16"/>
  <c r="AD90" i="16"/>
  <c r="AF90" i="16"/>
  <c r="AH90" i="16"/>
  <c r="AZ90" i="16"/>
  <c r="BA90" i="16"/>
  <c r="BB90" i="16"/>
  <c r="BC90" i="16"/>
  <c r="BE90" i="16"/>
  <c r="BG90" i="16" s="1"/>
  <c r="BF90" i="16"/>
  <c r="BI90" i="16"/>
  <c r="AM90" i="16" s="1"/>
  <c r="B91" i="16"/>
  <c r="B92" i="16" s="1"/>
  <c r="B93" i="16" s="1"/>
  <c r="B94" i="16" s="1"/>
  <c r="B95" i="16" s="1"/>
  <c r="B96" i="16" s="1"/>
  <c r="B97" i="16" s="1"/>
  <c r="B98" i="16" s="1"/>
  <c r="T91" i="16"/>
  <c r="V91" i="16"/>
  <c r="X91" i="16"/>
  <c r="Z91" i="16"/>
  <c r="AB91" i="16"/>
  <c r="AD91" i="16"/>
  <c r="AF91" i="16"/>
  <c r="AH91" i="16"/>
  <c r="BA91" i="16"/>
  <c r="BD91" i="16" s="1"/>
  <c r="BC91" i="16"/>
  <c r="T92" i="16"/>
  <c r="V92" i="16"/>
  <c r="X92" i="16"/>
  <c r="Z92" i="16"/>
  <c r="AB92" i="16"/>
  <c r="AD92" i="16"/>
  <c r="AF92" i="16"/>
  <c r="AH92" i="16"/>
  <c r="BA92" i="16"/>
  <c r="BD92" i="16" s="1"/>
  <c r="BC92" i="16"/>
  <c r="T93" i="16"/>
  <c r="V93" i="16"/>
  <c r="X93" i="16"/>
  <c r="Z93" i="16"/>
  <c r="AB93" i="16"/>
  <c r="AD93" i="16"/>
  <c r="AF93" i="16"/>
  <c r="AH93" i="16"/>
  <c r="BA93" i="16"/>
  <c r="BD93" i="16" s="1"/>
  <c r="BC93" i="16"/>
  <c r="T94" i="16"/>
  <c r="V94" i="16"/>
  <c r="X94" i="16"/>
  <c r="Z94" i="16"/>
  <c r="AB94" i="16"/>
  <c r="AD94" i="16"/>
  <c r="AF94" i="16"/>
  <c r="AH94" i="16"/>
  <c r="BA94" i="16"/>
  <c r="BD94" i="16" s="1"/>
  <c r="BC94" i="16"/>
  <c r="T95" i="16"/>
  <c r="V95" i="16"/>
  <c r="X95" i="16"/>
  <c r="Z95" i="16"/>
  <c r="AB95" i="16"/>
  <c r="AD95" i="16"/>
  <c r="AF95" i="16"/>
  <c r="AH95" i="16"/>
  <c r="BA95" i="16"/>
  <c r="BD95" i="16" s="1"/>
  <c r="BC95" i="16"/>
  <c r="T96" i="16"/>
  <c r="V96" i="16"/>
  <c r="X96" i="16"/>
  <c r="Z96" i="16"/>
  <c r="AB96" i="16"/>
  <c r="AD96" i="16"/>
  <c r="AF96" i="16"/>
  <c r="AH96" i="16"/>
  <c r="BA96" i="16"/>
  <c r="BD96" i="16" s="1"/>
  <c r="BC96" i="16"/>
  <c r="T97" i="16"/>
  <c r="V97" i="16"/>
  <c r="X97" i="16"/>
  <c r="Z97" i="16"/>
  <c r="AB97" i="16"/>
  <c r="AD97" i="16"/>
  <c r="AF97" i="16"/>
  <c r="AH97" i="16"/>
  <c r="BA97" i="16"/>
  <c r="BD97" i="16" s="1"/>
  <c r="BC97" i="16"/>
  <c r="T98" i="16"/>
  <c r="V98" i="16"/>
  <c r="X98" i="16"/>
  <c r="Z98" i="16"/>
  <c r="AB98" i="16"/>
  <c r="AD98" i="16"/>
  <c r="AF98" i="16"/>
  <c r="AH98" i="16"/>
  <c r="BA98" i="16"/>
  <c r="BD98" i="16" s="1"/>
  <c r="BC98" i="16"/>
  <c r="I99" i="16"/>
  <c r="J99" i="16"/>
  <c r="T99" i="16"/>
  <c r="V99" i="16"/>
  <c r="X99" i="16"/>
  <c r="Z99" i="16"/>
  <c r="AB99" i="16"/>
  <c r="AD99" i="16"/>
  <c r="AF99" i="16"/>
  <c r="AH99" i="16"/>
  <c r="AZ99" i="16"/>
  <c r="BA99" i="16"/>
  <c r="BB99" i="16"/>
  <c r="BC99" i="16"/>
  <c r="BE99" i="16"/>
  <c r="BG99" i="16" s="1"/>
  <c r="BF99" i="16"/>
  <c r="BI99" i="16"/>
  <c r="AM99" i="16" s="1"/>
  <c r="B100" i="16"/>
  <c r="B101" i="16" s="1"/>
  <c r="B102" i="16" s="1"/>
  <c r="B103" i="16" s="1"/>
  <c r="B104" i="16" s="1"/>
  <c r="B105" i="16" s="1"/>
  <c r="B106" i="16" s="1"/>
  <c r="B107" i="16" s="1"/>
  <c r="T100" i="16"/>
  <c r="V100" i="16"/>
  <c r="X100" i="16"/>
  <c r="Z100" i="16"/>
  <c r="AB100" i="16"/>
  <c r="AD100" i="16"/>
  <c r="AF100" i="16"/>
  <c r="AH100" i="16"/>
  <c r="BA100" i="16"/>
  <c r="BD100" i="16" s="1"/>
  <c r="BC100" i="16"/>
  <c r="T101" i="16"/>
  <c r="V101" i="16"/>
  <c r="X101" i="16"/>
  <c r="Z101" i="16"/>
  <c r="AB101" i="16"/>
  <c r="AD101" i="16"/>
  <c r="AF101" i="16"/>
  <c r="AH101" i="16"/>
  <c r="BA101" i="16"/>
  <c r="BD101" i="16" s="1"/>
  <c r="BC101" i="16"/>
  <c r="T102" i="16"/>
  <c r="V102" i="16"/>
  <c r="X102" i="16"/>
  <c r="Z102" i="16"/>
  <c r="AB102" i="16"/>
  <c r="AD102" i="16"/>
  <c r="AF102" i="16"/>
  <c r="AH102" i="16"/>
  <c r="BA102" i="16"/>
  <c r="BD102" i="16" s="1"/>
  <c r="BC102" i="16"/>
  <c r="T103" i="16"/>
  <c r="V103" i="16"/>
  <c r="X103" i="16"/>
  <c r="Z103" i="16"/>
  <c r="AB103" i="16"/>
  <c r="AD103" i="16"/>
  <c r="AF103" i="16"/>
  <c r="AH103" i="16"/>
  <c r="BA103" i="16"/>
  <c r="BD103" i="16" s="1"/>
  <c r="BC103" i="16"/>
  <c r="T104" i="16"/>
  <c r="V104" i="16"/>
  <c r="X104" i="16"/>
  <c r="Z104" i="16"/>
  <c r="AB104" i="16"/>
  <c r="AD104" i="16"/>
  <c r="AF104" i="16"/>
  <c r="AH104" i="16"/>
  <c r="BA104" i="16"/>
  <c r="BD104" i="16" s="1"/>
  <c r="BC104" i="16"/>
  <c r="T105" i="16"/>
  <c r="V105" i="16"/>
  <c r="X105" i="16"/>
  <c r="Z105" i="16"/>
  <c r="AB105" i="16"/>
  <c r="AD105" i="16"/>
  <c r="AF105" i="16"/>
  <c r="AH105" i="16"/>
  <c r="BA105" i="16"/>
  <c r="BD105" i="16" s="1"/>
  <c r="BC105" i="16"/>
  <c r="T106" i="16"/>
  <c r="V106" i="16"/>
  <c r="X106" i="16"/>
  <c r="Z106" i="16"/>
  <c r="AB106" i="16"/>
  <c r="AD106" i="16"/>
  <c r="AF106" i="16"/>
  <c r="AH106" i="16"/>
  <c r="BA106" i="16"/>
  <c r="BD106" i="16" s="1"/>
  <c r="BC106" i="16"/>
  <c r="T107" i="16"/>
  <c r="V107" i="16"/>
  <c r="X107" i="16"/>
  <c r="Z107" i="16"/>
  <c r="AB107" i="16"/>
  <c r="AD107" i="16"/>
  <c r="AF107" i="16"/>
  <c r="AH107" i="16"/>
  <c r="BA107" i="16"/>
  <c r="BD107" i="16" s="1"/>
  <c r="BC107" i="16"/>
  <c r="I108" i="16"/>
  <c r="J108" i="16"/>
  <c r="T108" i="16"/>
  <c r="V108" i="16"/>
  <c r="X108" i="16"/>
  <c r="Z108" i="16"/>
  <c r="AB108" i="16"/>
  <c r="AD108" i="16"/>
  <c r="AF108" i="16"/>
  <c r="AH108" i="16"/>
  <c r="AZ108" i="16"/>
  <c r="BA108" i="16"/>
  <c r="BB108" i="16"/>
  <c r="BC108" i="16"/>
  <c r="BE108" i="16"/>
  <c r="BG108" i="16" s="1"/>
  <c r="BF108" i="16"/>
  <c r="BI108" i="16"/>
  <c r="AM108" i="16" s="1"/>
  <c r="B109" i="16"/>
  <c r="B110" i="16" s="1"/>
  <c r="B111" i="16" s="1"/>
  <c r="B112" i="16" s="1"/>
  <c r="B113" i="16" s="1"/>
  <c r="B114" i="16" s="1"/>
  <c r="B115" i="16" s="1"/>
  <c r="B116" i="16" s="1"/>
  <c r="T109" i="16"/>
  <c r="V109" i="16"/>
  <c r="X109" i="16"/>
  <c r="Z109" i="16"/>
  <c r="AB109" i="16"/>
  <c r="AD109" i="16"/>
  <c r="AF109" i="16"/>
  <c r="AH109" i="16"/>
  <c r="BA109" i="16"/>
  <c r="BD109" i="16" s="1"/>
  <c r="BC109" i="16"/>
  <c r="T110" i="16"/>
  <c r="V110" i="16"/>
  <c r="X110" i="16"/>
  <c r="Z110" i="16"/>
  <c r="AB110" i="16"/>
  <c r="AD110" i="16"/>
  <c r="AF110" i="16"/>
  <c r="AH110" i="16"/>
  <c r="BA110" i="16"/>
  <c r="BD110" i="16" s="1"/>
  <c r="BC110" i="16"/>
  <c r="T111" i="16"/>
  <c r="V111" i="16"/>
  <c r="X111" i="16"/>
  <c r="Z111" i="16"/>
  <c r="AB111" i="16"/>
  <c r="AD111" i="16"/>
  <c r="AF111" i="16"/>
  <c r="AH111" i="16"/>
  <c r="BA111" i="16"/>
  <c r="BD111" i="16" s="1"/>
  <c r="BC111" i="16"/>
  <c r="T112" i="16"/>
  <c r="V112" i="16"/>
  <c r="X112" i="16"/>
  <c r="Z112" i="16"/>
  <c r="AB112" i="16"/>
  <c r="AD112" i="16"/>
  <c r="AF112" i="16"/>
  <c r="AH112" i="16"/>
  <c r="BA112" i="16"/>
  <c r="BD112" i="16" s="1"/>
  <c r="BC112" i="16"/>
  <c r="T113" i="16"/>
  <c r="V113" i="16"/>
  <c r="X113" i="16"/>
  <c r="Z113" i="16"/>
  <c r="AB113" i="16"/>
  <c r="AD113" i="16"/>
  <c r="AF113" i="16"/>
  <c r="AH113" i="16"/>
  <c r="BA113" i="16"/>
  <c r="BD113" i="16" s="1"/>
  <c r="BC113" i="16"/>
  <c r="T114" i="16"/>
  <c r="V114" i="16"/>
  <c r="X114" i="16"/>
  <c r="Z114" i="16"/>
  <c r="AB114" i="16"/>
  <c r="AD114" i="16"/>
  <c r="AF114" i="16"/>
  <c r="AH114" i="16"/>
  <c r="BA114" i="16"/>
  <c r="BD114" i="16" s="1"/>
  <c r="BC114" i="16"/>
  <c r="T115" i="16"/>
  <c r="V115" i="16"/>
  <c r="X115" i="16"/>
  <c r="Z115" i="16"/>
  <c r="AB115" i="16"/>
  <c r="AD115" i="16"/>
  <c r="AF115" i="16"/>
  <c r="AH115" i="16"/>
  <c r="BA115" i="16"/>
  <c r="BD115" i="16" s="1"/>
  <c r="BC115" i="16"/>
  <c r="T116" i="16"/>
  <c r="V116" i="16"/>
  <c r="X116" i="16"/>
  <c r="Z116" i="16"/>
  <c r="AB116" i="16"/>
  <c r="AD116" i="16"/>
  <c r="AF116" i="16"/>
  <c r="AH116" i="16"/>
  <c r="BA116" i="16"/>
  <c r="BD116" i="16" s="1"/>
  <c r="BC116" i="16"/>
  <c r="I117" i="16"/>
  <c r="J117" i="16"/>
  <c r="T117" i="16"/>
  <c r="V117" i="16"/>
  <c r="X117" i="16"/>
  <c r="Z117" i="16"/>
  <c r="AB117" i="16"/>
  <c r="AD117" i="16"/>
  <c r="AF117" i="16"/>
  <c r="AH117" i="16"/>
  <c r="AZ117" i="16"/>
  <c r="BA117" i="16"/>
  <c r="BB117" i="16"/>
  <c r="BC117" i="16"/>
  <c r="BE117" i="16"/>
  <c r="BG117" i="16" s="1"/>
  <c r="AJ117" i="16" s="1"/>
  <c r="AK117" i="16" s="1"/>
  <c r="BF117" i="16"/>
  <c r="BI117" i="16"/>
  <c r="AM117" i="16" s="1"/>
  <c r="B118" i="16"/>
  <c r="B119" i="16" s="1"/>
  <c r="B120" i="16" s="1"/>
  <c r="B121" i="16" s="1"/>
  <c r="B122" i="16" s="1"/>
  <c r="B123" i="16" s="1"/>
  <c r="B124" i="16" s="1"/>
  <c r="B125" i="16" s="1"/>
  <c r="T118" i="16"/>
  <c r="V118" i="16"/>
  <c r="X118" i="16"/>
  <c r="Z118" i="16"/>
  <c r="AB118" i="16"/>
  <c r="AD118" i="16"/>
  <c r="AF118" i="16"/>
  <c r="AH118" i="16"/>
  <c r="BA118" i="16"/>
  <c r="BD118" i="16" s="1"/>
  <c r="BC118" i="16"/>
  <c r="T119" i="16"/>
  <c r="V119" i="16"/>
  <c r="X119" i="16"/>
  <c r="Z119" i="16"/>
  <c r="AB119" i="16"/>
  <c r="AD119" i="16"/>
  <c r="AF119" i="16"/>
  <c r="AH119" i="16"/>
  <c r="BA119" i="16"/>
  <c r="BD119" i="16" s="1"/>
  <c r="BC119" i="16"/>
  <c r="T120" i="16"/>
  <c r="V120" i="16"/>
  <c r="X120" i="16"/>
  <c r="Z120" i="16"/>
  <c r="AB120" i="16"/>
  <c r="AD120" i="16"/>
  <c r="AF120" i="16"/>
  <c r="AH120" i="16"/>
  <c r="BA120" i="16"/>
  <c r="BD120" i="16" s="1"/>
  <c r="BC120" i="16"/>
  <c r="T121" i="16"/>
  <c r="V121" i="16"/>
  <c r="X121" i="16"/>
  <c r="Z121" i="16"/>
  <c r="AB121" i="16"/>
  <c r="AD121" i="16"/>
  <c r="AF121" i="16"/>
  <c r="AH121" i="16"/>
  <c r="BA121" i="16"/>
  <c r="BD121" i="16" s="1"/>
  <c r="BC121" i="16"/>
  <c r="T122" i="16"/>
  <c r="V122" i="16"/>
  <c r="X122" i="16"/>
  <c r="Z122" i="16"/>
  <c r="AB122" i="16"/>
  <c r="AD122" i="16"/>
  <c r="AF122" i="16"/>
  <c r="AH122" i="16"/>
  <c r="BA122" i="16"/>
  <c r="BD122" i="16" s="1"/>
  <c r="BC122" i="16"/>
  <c r="T123" i="16"/>
  <c r="V123" i="16"/>
  <c r="X123" i="16"/>
  <c r="Z123" i="16"/>
  <c r="AB123" i="16"/>
  <c r="AD123" i="16"/>
  <c r="AF123" i="16"/>
  <c r="AH123" i="16"/>
  <c r="BA123" i="16"/>
  <c r="BD123" i="16" s="1"/>
  <c r="BC123" i="16"/>
  <c r="T124" i="16"/>
  <c r="V124" i="16"/>
  <c r="X124" i="16"/>
  <c r="Z124" i="16"/>
  <c r="AB124" i="16"/>
  <c r="AD124" i="16"/>
  <c r="AF124" i="16"/>
  <c r="AH124" i="16"/>
  <c r="BA124" i="16"/>
  <c r="BD124" i="16" s="1"/>
  <c r="BC124" i="16"/>
  <c r="T125" i="16"/>
  <c r="V125" i="16"/>
  <c r="X125" i="16"/>
  <c r="Z125" i="16"/>
  <c r="AB125" i="16"/>
  <c r="AD125" i="16"/>
  <c r="AF125" i="16"/>
  <c r="AH125" i="16"/>
  <c r="BA125" i="16"/>
  <c r="BD125" i="16" s="1"/>
  <c r="BC125" i="16"/>
  <c r="I126" i="16"/>
  <c r="J126" i="16"/>
  <c r="T126" i="16"/>
  <c r="V126" i="16"/>
  <c r="X126" i="16"/>
  <c r="Z126" i="16"/>
  <c r="AB126" i="16"/>
  <c r="AD126" i="16"/>
  <c r="AF126" i="16"/>
  <c r="AH126" i="16"/>
  <c r="AZ126" i="16"/>
  <c r="BA126" i="16"/>
  <c r="BB126" i="16"/>
  <c r="BC126" i="16"/>
  <c r="BE126" i="16"/>
  <c r="BG126" i="16" s="1"/>
  <c r="BF126" i="16"/>
  <c r="BI126" i="16"/>
  <c r="AM126" i="16" s="1"/>
  <c r="B127" i="16"/>
  <c r="B128" i="16" s="1"/>
  <c r="B129" i="16" s="1"/>
  <c r="B130" i="16" s="1"/>
  <c r="B131" i="16" s="1"/>
  <c r="B132" i="16" s="1"/>
  <c r="B133" i="16" s="1"/>
  <c r="B134" i="16" s="1"/>
  <c r="T127" i="16"/>
  <c r="V127" i="16"/>
  <c r="X127" i="16"/>
  <c r="Z127" i="16"/>
  <c r="AB127" i="16"/>
  <c r="AD127" i="16"/>
  <c r="AF127" i="16"/>
  <c r="AH127" i="16"/>
  <c r="BA127" i="16"/>
  <c r="BD127" i="16" s="1"/>
  <c r="BC127" i="16"/>
  <c r="T128" i="16"/>
  <c r="V128" i="16"/>
  <c r="X128" i="16"/>
  <c r="Z128" i="16"/>
  <c r="AB128" i="16"/>
  <c r="AD128" i="16"/>
  <c r="AF128" i="16"/>
  <c r="AH128" i="16"/>
  <c r="BA128" i="16"/>
  <c r="BD128" i="16" s="1"/>
  <c r="BC128" i="16"/>
  <c r="T129" i="16"/>
  <c r="V129" i="16"/>
  <c r="X129" i="16"/>
  <c r="Z129" i="16"/>
  <c r="AB129" i="16"/>
  <c r="AD129" i="16"/>
  <c r="AF129" i="16"/>
  <c r="AH129" i="16"/>
  <c r="BA129" i="16"/>
  <c r="BD129" i="16" s="1"/>
  <c r="BC129" i="16"/>
  <c r="T130" i="16"/>
  <c r="V130" i="16"/>
  <c r="X130" i="16"/>
  <c r="Z130" i="16"/>
  <c r="AB130" i="16"/>
  <c r="AD130" i="16"/>
  <c r="AF130" i="16"/>
  <c r="AH130" i="16"/>
  <c r="BA130" i="16"/>
  <c r="BD130" i="16" s="1"/>
  <c r="BC130" i="16"/>
  <c r="T131" i="16"/>
  <c r="V131" i="16"/>
  <c r="X131" i="16"/>
  <c r="Z131" i="16"/>
  <c r="AB131" i="16"/>
  <c r="AD131" i="16"/>
  <c r="AF131" i="16"/>
  <c r="AH131" i="16"/>
  <c r="BA131" i="16"/>
  <c r="BD131" i="16" s="1"/>
  <c r="BC131" i="16"/>
  <c r="T132" i="16"/>
  <c r="V132" i="16"/>
  <c r="X132" i="16"/>
  <c r="Z132" i="16"/>
  <c r="AB132" i="16"/>
  <c r="AD132" i="16"/>
  <c r="AF132" i="16"/>
  <c r="AH132" i="16"/>
  <c r="BA132" i="16"/>
  <c r="BD132" i="16" s="1"/>
  <c r="BC132" i="16"/>
  <c r="T133" i="16"/>
  <c r="V133" i="16"/>
  <c r="X133" i="16"/>
  <c r="Z133" i="16"/>
  <c r="AB133" i="16"/>
  <c r="AD133" i="16"/>
  <c r="AF133" i="16"/>
  <c r="AH133" i="16"/>
  <c r="BA133" i="16"/>
  <c r="BD133" i="16" s="1"/>
  <c r="BC133" i="16"/>
  <c r="T134" i="16"/>
  <c r="V134" i="16"/>
  <c r="X134" i="16"/>
  <c r="Z134" i="16"/>
  <c r="AB134" i="16"/>
  <c r="AD134" i="16"/>
  <c r="AF134" i="16"/>
  <c r="AH134" i="16"/>
  <c r="BA134" i="16"/>
  <c r="BD134" i="16" s="1"/>
  <c r="BC134" i="16"/>
  <c r="I135" i="16"/>
  <c r="J135" i="16"/>
  <c r="T135" i="16"/>
  <c r="V135" i="16"/>
  <c r="X135" i="16"/>
  <c r="Z135" i="16"/>
  <c r="AB135" i="16"/>
  <c r="AD135" i="16"/>
  <c r="AF135" i="16"/>
  <c r="AH135" i="16"/>
  <c r="AZ135" i="16"/>
  <c r="BA135" i="16"/>
  <c r="BB135" i="16"/>
  <c r="BC135" i="16"/>
  <c r="BE135" i="16"/>
  <c r="BG135" i="16" s="1"/>
  <c r="BF135" i="16"/>
  <c r="BI135" i="16"/>
  <c r="AM135" i="16" s="1"/>
  <c r="B136" i="16"/>
  <c r="B137" i="16" s="1"/>
  <c r="B138" i="16" s="1"/>
  <c r="B139" i="16" s="1"/>
  <c r="B140" i="16" s="1"/>
  <c r="B141" i="16" s="1"/>
  <c r="B142" i="16" s="1"/>
  <c r="B143" i="16" s="1"/>
  <c r="T136" i="16"/>
  <c r="V136" i="16"/>
  <c r="X136" i="16"/>
  <c r="Z136" i="16"/>
  <c r="AB136" i="16"/>
  <c r="AD136" i="16"/>
  <c r="AF136" i="16"/>
  <c r="AH136" i="16"/>
  <c r="BA136" i="16"/>
  <c r="BD136" i="16" s="1"/>
  <c r="BC136" i="16"/>
  <c r="T137" i="16"/>
  <c r="V137" i="16"/>
  <c r="X137" i="16"/>
  <c r="Z137" i="16"/>
  <c r="AB137" i="16"/>
  <c r="AD137" i="16"/>
  <c r="AF137" i="16"/>
  <c r="AH137" i="16"/>
  <c r="BA137" i="16"/>
  <c r="BD137" i="16" s="1"/>
  <c r="BC137" i="16"/>
  <c r="T138" i="16"/>
  <c r="V138" i="16"/>
  <c r="X138" i="16"/>
  <c r="Z138" i="16"/>
  <c r="AB138" i="16"/>
  <c r="AD138" i="16"/>
  <c r="AF138" i="16"/>
  <c r="AH138" i="16"/>
  <c r="BA138" i="16"/>
  <c r="BD138" i="16" s="1"/>
  <c r="BC138" i="16"/>
  <c r="T139" i="16"/>
  <c r="V139" i="16"/>
  <c r="X139" i="16"/>
  <c r="Z139" i="16"/>
  <c r="AB139" i="16"/>
  <c r="AD139" i="16"/>
  <c r="AF139" i="16"/>
  <c r="AH139" i="16"/>
  <c r="BA139" i="16"/>
  <c r="BD139" i="16" s="1"/>
  <c r="BC139" i="16"/>
  <c r="T140" i="16"/>
  <c r="V140" i="16"/>
  <c r="X140" i="16"/>
  <c r="Z140" i="16"/>
  <c r="AB140" i="16"/>
  <c r="AD140" i="16"/>
  <c r="AF140" i="16"/>
  <c r="AH140" i="16"/>
  <c r="BA140" i="16"/>
  <c r="BD140" i="16" s="1"/>
  <c r="BC140" i="16"/>
  <c r="T141" i="16"/>
  <c r="V141" i="16"/>
  <c r="X141" i="16"/>
  <c r="Z141" i="16"/>
  <c r="AB141" i="16"/>
  <c r="AD141" i="16"/>
  <c r="AF141" i="16"/>
  <c r="AH141" i="16"/>
  <c r="BA141" i="16"/>
  <c r="BD141" i="16" s="1"/>
  <c r="BC141" i="16"/>
  <c r="T142" i="16"/>
  <c r="V142" i="16"/>
  <c r="X142" i="16"/>
  <c r="Z142" i="16"/>
  <c r="AB142" i="16"/>
  <c r="AD142" i="16"/>
  <c r="AF142" i="16"/>
  <c r="AH142" i="16"/>
  <c r="BA142" i="16"/>
  <c r="BD142" i="16" s="1"/>
  <c r="BC142" i="16"/>
  <c r="T143" i="16"/>
  <c r="V143" i="16"/>
  <c r="X143" i="16"/>
  <c r="Z143" i="16"/>
  <c r="AB143" i="16"/>
  <c r="AD143" i="16"/>
  <c r="AF143" i="16"/>
  <c r="AH143" i="16"/>
  <c r="BA143" i="16"/>
  <c r="BD143" i="16" s="1"/>
  <c r="BC143" i="16"/>
  <c r="I144" i="16"/>
  <c r="J144" i="16"/>
  <c r="T144" i="16"/>
  <c r="V144" i="16"/>
  <c r="X144" i="16"/>
  <c r="Z144" i="16"/>
  <c r="AB144" i="16"/>
  <c r="AD144" i="16"/>
  <c r="AF144" i="16"/>
  <c r="AH144" i="16"/>
  <c r="AZ144" i="16"/>
  <c r="BA144" i="16"/>
  <c r="BB144" i="16"/>
  <c r="BC144" i="16"/>
  <c r="BE144" i="16"/>
  <c r="BG144" i="16" s="1"/>
  <c r="BF144" i="16"/>
  <c r="BI144" i="16"/>
  <c r="AM144" i="16" s="1"/>
  <c r="B145" i="16"/>
  <c r="B146" i="16" s="1"/>
  <c r="B147" i="16" s="1"/>
  <c r="B148" i="16" s="1"/>
  <c r="B149" i="16" s="1"/>
  <c r="B150" i="16" s="1"/>
  <c r="B151" i="16" s="1"/>
  <c r="B152" i="16" s="1"/>
  <c r="T145" i="16"/>
  <c r="V145" i="16"/>
  <c r="X145" i="16"/>
  <c r="Z145" i="16"/>
  <c r="AB145" i="16"/>
  <c r="AD145" i="16"/>
  <c r="AF145" i="16"/>
  <c r="AH145" i="16"/>
  <c r="BA145" i="16"/>
  <c r="BD145" i="16" s="1"/>
  <c r="BC145" i="16"/>
  <c r="T146" i="16"/>
  <c r="V146" i="16"/>
  <c r="X146" i="16"/>
  <c r="Z146" i="16"/>
  <c r="AB146" i="16"/>
  <c r="AD146" i="16"/>
  <c r="AF146" i="16"/>
  <c r="AH146" i="16"/>
  <c r="BA146" i="16"/>
  <c r="BD146" i="16" s="1"/>
  <c r="BC146" i="16"/>
  <c r="T147" i="16"/>
  <c r="V147" i="16"/>
  <c r="X147" i="16"/>
  <c r="Z147" i="16"/>
  <c r="AB147" i="16"/>
  <c r="AD147" i="16"/>
  <c r="AF147" i="16"/>
  <c r="AH147" i="16"/>
  <c r="BA147" i="16"/>
  <c r="BD147" i="16" s="1"/>
  <c r="BC147" i="16"/>
  <c r="T148" i="16"/>
  <c r="V148" i="16"/>
  <c r="X148" i="16"/>
  <c r="Z148" i="16"/>
  <c r="AB148" i="16"/>
  <c r="AD148" i="16"/>
  <c r="AF148" i="16"/>
  <c r="AH148" i="16"/>
  <c r="BA148" i="16"/>
  <c r="BD148" i="16" s="1"/>
  <c r="BC148" i="16"/>
  <c r="T149" i="16"/>
  <c r="V149" i="16"/>
  <c r="X149" i="16"/>
  <c r="Z149" i="16"/>
  <c r="AB149" i="16"/>
  <c r="AD149" i="16"/>
  <c r="AF149" i="16"/>
  <c r="AH149" i="16"/>
  <c r="BA149" i="16"/>
  <c r="BD149" i="16" s="1"/>
  <c r="BC149" i="16"/>
  <c r="T150" i="16"/>
  <c r="V150" i="16"/>
  <c r="X150" i="16"/>
  <c r="Z150" i="16"/>
  <c r="AB150" i="16"/>
  <c r="AD150" i="16"/>
  <c r="AF150" i="16"/>
  <c r="AH150" i="16"/>
  <c r="BA150" i="16"/>
  <c r="BD150" i="16" s="1"/>
  <c r="BC150" i="16"/>
  <c r="T151" i="16"/>
  <c r="V151" i="16"/>
  <c r="X151" i="16"/>
  <c r="Z151" i="16"/>
  <c r="AB151" i="16"/>
  <c r="AD151" i="16"/>
  <c r="AF151" i="16"/>
  <c r="AH151" i="16"/>
  <c r="BA151" i="16"/>
  <c r="BD151" i="16" s="1"/>
  <c r="BC151" i="16"/>
  <c r="T152" i="16"/>
  <c r="V152" i="16"/>
  <c r="X152" i="16"/>
  <c r="Z152" i="16"/>
  <c r="AB152" i="16"/>
  <c r="AD152" i="16"/>
  <c r="AF152" i="16"/>
  <c r="AH152" i="16"/>
  <c r="BA152" i="16"/>
  <c r="BD152" i="16" s="1"/>
  <c r="BC152" i="16"/>
  <c r="I153" i="16"/>
  <c r="J153" i="16"/>
  <c r="T153" i="16"/>
  <c r="V153" i="16"/>
  <c r="X153" i="16"/>
  <c r="Z153" i="16"/>
  <c r="AB153" i="16"/>
  <c r="AD153" i="16"/>
  <c r="AF153" i="16"/>
  <c r="AH153" i="16"/>
  <c r="AZ153" i="16"/>
  <c r="BA153" i="16"/>
  <c r="BB153" i="16"/>
  <c r="BC153" i="16"/>
  <c r="BE153" i="16"/>
  <c r="BG153" i="16" s="1"/>
  <c r="BF153" i="16"/>
  <c r="BI153" i="16"/>
  <c r="AM153" i="16" s="1"/>
  <c r="B154" i="16"/>
  <c r="B155" i="16" s="1"/>
  <c r="B156" i="16" s="1"/>
  <c r="B157" i="16" s="1"/>
  <c r="B158" i="16" s="1"/>
  <c r="B159" i="16" s="1"/>
  <c r="B160" i="16" s="1"/>
  <c r="B161" i="16" s="1"/>
  <c r="T154" i="16"/>
  <c r="V154" i="16"/>
  <c r="X154" i="16"/>
  <c r="Z154" i="16"/>
  <c r="AB154" i="16"/>
  <c r="AD154" i="16"/>
  <c r="AF154" i="16"/>
  <c r="AH154" i="16"/>
  <c r="BA154" i="16"/>
  <c r="BD154" i="16" s="1"/>
  <c r="BC154" i="16"/>
  <c r="T155" i="16"/>
  <c r="V155" i="16"/>
  <c r="X155" i="16"/>
  <c r="Z155" i="16"/>
  <c r="AB155" i="16"/>
  <c r="AD155" i="16"/>
  <c r="AF155" i="16"/>
  <c r="AH155" i="16"/>
  <c r="BA155" i="16"/>
  <c r="BD155" i="16" s="1"/>
  <c r="BC155" i="16"/>
  <c r="T156" i="16"/>
  <c r="V156" i="16"/>
  <c r="X156" i="16"/>
  <c r="Z156" i="16"/>
  <c r="AB156" i="16"/>
  <c r="AD156" i="16"/>
  <c r="AF156" i="16"/>
  <c r="AH156" i="16"/>
  <c r="BA156" i="16"/>
  <c r="BD156" i="16" s="1"/>
  <c r="BC156" i="16"/>
  <c r="T157" i="16"/>
  <c r="V157" i="16"/>
  <c r="X157" i="16"/>
  <c r="Z157" i="16"/>
  <c r="AB157" i="16"/>
  <c r="AD157" i="16"/>
  <c r="AF157" i="16"/>
  <c r="AH157" i="16"/>
  <c r="BA157" i="16"/>
  <c r="BD157" i="16" s="1"/>
  <c r="BC157" i="16"/>
  <c r="T158" i="16"/>
  <c r="V158" i="16"/>
  <c r="X158" i="16"/>
  <c r="Z158" i="16"/>
  <c r="AB158" i="16"/>
  <c r="AD158" i="16"/>
  <c r="AF158" i="16"/>
  <c r="AH158" i="16"/>
  <c r="BA158" i="16"/>
  <c r="BD158" i="16" s="1"/>
  <c r="BC158" i="16"/>
  <c r="T159" i="16"/>
  <c r="V159" i="16"/>
  <c r="X159" i="16"/>
  <c r="Z159" i="16"/>
  <c r="AB159" i="16"/>
  <c r="AD159" i="16"/>
  <c r="AF159" i="16"/>
  <c r="AH159" i="16"/>
  <c r="BA159" i="16"/>
  <c r="BD159" i="16" s="1"/>
  <c r="BC159" i="16"/>
  <c r="T160" i="16"/>
  <c r="V160" i="16"/>
  <c r="X160" i="16"/>
  <c r="Z160" i="16"/>
  <c r="AB160" i="16"/>
  <c r="AD160" i="16"/>
  <c r="AF160" i="16"/>
  <c r="AH160" i="16"/>
  <c r="BA160" i="16"/>
  <c r="BD160" i="16" s="1"/>
  <c r="BC160" i="16"/>
  <c r="T161" i="16"/>
  <c r="V161" i="16"/>
  <c r="X161" i="16"/>
  <c r="Z161" i="16"/>
  <c r="AB161" i="16"/>
  <c r="AD161" i="16"/>
  <c r="AF161" i="16"/>
  <c r="AH161" i="16"/>
  <c r="BA161" i="16"/>
  <c r="BD161" i="16" s="1"/>
  <c r="BC161" i="16"/>
  <c r="I162" i="16"/>
  <c r="J162" i="16"/>
  <c r="T162" i="16"/>
  <c r="V162" i="16"/>
  <c r="X162" i="16"/>
  <c r="Z162" i="16"/>
  <c r="AB162" i="16"/>
  <c r="AD162" i="16"/>
  <c r="AF162" i="16"/>
  <c r="AH162" i="16"/>
  <c r="AZ162" i="16"/>
  <c r="BA162" i="16"/>
  <c r="BB162" i="16"/>
  <c r="BC162" i="16"/>
  <c r="BE162" i="16"/>
  <c r="BG162" i="16" s="1"/>
  <c r="AJ162" i="16" s="1"/>
  <c r="AK162" i="16" s="1"/>
  <c r="BF162" i="16"/>
  <c r="BI162" i="16"/>
  <c r="AM162" i="16" s="1"/>
  <c r="B163" i="16"/>
  <c r="B164" i="16" s="1"/>
  <c r="B165" i="16" s="1"/>
  <c r="B166" i="16" s="1"/>
  <c r="B167" i="16" s="1"/>
  <c r="B168" i="16" s="1"/>
  <c r="B169" i="16" s="1"/>
  <c r="B170" i="16" s="1"/>
  <c r="T163" i="16"/>
  <c r="V163" i="16"/>
  <c r="X163" i="16"/>
  <c r="Z163" i="16"/>
  <c r="AB163" i="16"/>
  <c r="AD163" i="16"/>
  <c r="AF163" i="16"/>
  <c r="AH163" i="16"/>
  <c r="BA163" i="16"/>
  <c r="BD163" i="16" s="1"/>
  <c r="BC163" i="16"/>
  <c r="T164" i="16"/>
  <c r="V164" i="16"/>
  <c r="X164" i="16"/>
  <c r="Z164" i="16"/>
  <c r="AB164" i="16"/>
  <c r="AD164" i="16"/>
  <c r="AF164" i="16"/>
  <c r="AH164" i="16"/>
  <c r="BA164" i="16"/>
  <c r="BD164" i="16" s="1"/>
  <c r="BC164" i="16"/>
  <c r="T165" i="16"/>
  <c r="V165" i="16"/>
  <c r="X165" i="16"/>
  <c r="Z165" i="16"/>
  <c r="AB165" i="16"/>
  <c r="AD165" i="16"/>
  <c r="AF165" i="16"/>
  <c r="AH165" i="16"/>
  <c r="BA165" i="16"/>
  <c r="BD165" i="16" s="1"/>
  <c r="BC165" i="16"/>
  <c r="T166" i="16"/>
  <c r="V166" i="16"/>
  <c r="X166" i="16"/>
  <c r="Z166" i="16"/>
  <c r="AB166" i="16"/>
  <c r="AD166" i="16"/>
  <c r="AF166" i="16"/>
  <c r="AH166" i="16"/>
  <c r="BA166" i="16"/>
  <c r="BD166" i="16" s="1"/>
  <c r="BC166" i="16"/>
  <c r="T167" i="16"/>
  <c r="V167" i="16"/>
  <c r="X167" i="16"/>
  <c r="Z167" i="16"/>
  <c r="AB167" i="16"/>
  <c r="AD167" i="16"/>
  <c r="AF167" i="16"/>
  <c r="AH167" i="16"/>
  <c r="BA167" i="16"/>
  <c r="BD167" i="16" s="1"/>
  <c r="BC167" i="16"/>
  <c r="T168" i="16"/>
  <c r="V168" i="16"/>
  <c r="X168" i="16"/>
  <c r="Z168" i="16"/>
  <c r="AB168" i="16"/>
  <c r="AD168" i="16"/>
  <c r="AF168" i="16"/>
  <c r="AH168" i="16"/>
  <c r="BA168" i="16"/>
  <c r="BD168" i="16" s="1"/>
  <c r="BC168" i="16"/>
  <c r="T169" i="16"/>
  <c r="V169" i="16"/>
  <c r="X169" i="16"/>
  <c r="Z169" i="16"/>
  <c r="AB169" i="16"/>
  <c r="AD169" i="16"/>
  <c r="AF169" i="16"/>
  <c r="AH169" i="16"/>
  <c r="BA169" i="16"/>
  <c r="BD169" i="16" s="1"/>
  <c r="BC169" i="16"/>
  <c r="T170" i="16"/>
  <c r="V170" i="16"/>
  <c r="X170" i="16"/>
  <c r="Z170" i="16"/>
  <c r="AB170" i="16"/>
  <c r="AD170" i="16"/>
  <c r="AF170" i="16"/>
  <c r="AH170" i="16"/>
  <c r="BA170" i="16"/>
  <c r="BD170" i="16" s="1"/>
  <c r="BC170" i="16"/>
  <c r="I171" i="16"/>
  <c r="J171" i="16"/>
  <c r="T171" i="16"/>
  <c r="V171" i="16"/>
  <c r="X171" i="16"/>
  <c r="Z171" i="16"/>
  <c r="AB171" i="16"/>
  <c r="AD171" i="16"/>
  <c r="AF171" i="16"/>
  <c r="AH171" i="16"/>
  <c r="AZ171" i="16"/>
  <c r="BA171" i="16"/>
  <c r="BB171" i="16"/>
  <c r="BC171" i="16"/>
  <c r="BE171" i="16"/>
  <c r="BG171" i="16" s="1"/>
  <c r="AJ171" i="16" s="1"/>
  <c r="AK171" i="16" s="1"/>
  <c r="BF171" i="16"/>
  <c r="BI171" i="16"/>
  <c r="AM171" i="16" s="1"/>
  <c r="B172" i="16"/>
  <c r="B173" i="16" s="1"/>
  <c r="B174" i="16" s="1"/>
  <c r="B175" i="16" s="1"/>
  <c r="B176" i="16" s="1"/>
  <c r="B177" i="16" s="1"/>
  <c r="B178" i="16" s="1"/>
  <c r="B179" i="16" s="1"/>
  <c r="T172" i="16"/>
  <c r="V172" i="16"/>
  <c r="X172" i="16"/>
  <c r="Z172" i="16"/>
  <c r="AB172" i="16"/>
  <c r="AD172" i="16"/>
  <c r="AF172" i="16"/>
  <c r="AH172" i="16"/>
  <c r="BA172" i="16"/>
  <c r="BD172" i="16" s="1"/>
  <c r="BC172" i="16"/>
  <c r="T173" i="16"/>
  <c r="V173" i="16"/>
  <c r="X173" i="16"/>
  <c r="Z173" i="16"/>
  <c r="AB173" i="16"/>
  <c r="AD173" i="16"/>
  <c r="AF173" i="16"/>
  <c r="AH173" i="16"/>
  <c r="BA173" i="16"/>
  <c r="BD173" i="16" s="1"/>
  <c r="BC173" i="16"/>
  <c r="T174" i="16"/>
  <c r="V174" i="16"/>
  <c r="X174" i="16"/>
  <c r="Z174" i="16"/>
  <c r="AB174" i="16"/>
  <c r="AD174" i="16"/>
  <c r="AF174" i="16"/>
  <c r="AH174" i="16"/>
  <c r="BA174" i="16"/>
  <c r="BD174" i="16" s="1"/>
  <c r="BC174" i="16"/>
  <c r="T175" i="16"/>
  <c r="V175" i="16"/>
  <c r="X175" i="16"/>
  <c r="Z175" i="16"/>
  <c r="AB175" i="16"/>
  <c r="AD175" i="16"/>
  <c r="AF175" i="16"/>
  <c r="AH175" i="16"/>
  <c r="BA175" i="16"/>
  <c r="BD175" i="16" s="1"/>
  <c r="BC175" i="16"/>
  <c r="T176" i="16"/>
  <c r="V176" i="16"/>
  <c r="X176" i="16"/>
  <c r="Z176" i="16"/>
  <c r="AB176" i="16"/>
  <c r="AD176" i="16"/>
  <c r="AF176" i="16"/>
  <c r="AH176" i="16"/>
  <c r="BA176" i="16"/>
  <c r="BD176" i="16" s="1"/>
  <c r="BC176" i="16"/>
  <c r="T177" i="16"/>
  <c r="V177" i="16"/>
  <c r="X177" i="16"/>
  <c r="Z177" i="16"/>
  <c r="AB177" i="16"/>
  <c r="AD177" i="16"/>
  <c r="AF177" i="16"/>
  <c r="AH177" i="16"/>
  <c r="BA177" i="16"/>
  <c r="BD177" i="16" s="1"/>
  <c r="BC177" i="16"/>
  <c r="T178" i="16"/>
  <c r="V178" i="16"/>
  <c r="X178" i="16"/>
  <c r="Z178" i="16"/>
  <c r="AB178" i="16"/>
  <c r="AD178" i="16"/>
  <c r="AF178" i="16"/>
  <c r="AH178" i="16"/>
  <c r="BA178" i="16"/>
  <c r="BD178" i="16" s="1"/>
  <c r="BC178" i="16"/>
  <c r="T179" i="16"/>
  <c r="V179" i="16"/>
  <c r="X179" i="16"/>
  <c r="Z179" i="16"/>
  <c r="AB179" i="16"/>
  <c r="AD179" i="16"/>
  <c r="AF179" i="16"/>
  <c r="AH179" i="16"/>
  <c r="BA179" i="16"/>
  <c r="BD179" i="16" s="1"/>
  <c r="BC179" i="16"/>
  <c r="I180" i="16"/>
  <c r="J180" i="16"/>
  <c r="T180" i="16"/>
  <c r="V180" i="16"/>
  <c r="X180" i="16"/>
  <c r="Z180" i="16"/>
  <c r="AB180" i="16"/>
  <c r="AD180" i="16"/>
  <c r="AF180" i="16"/>
  <c r="AH180" i="16"/>
  <c r="AZ180" i="16"/>
  <c r="BA180" i="16"/>
  <c r="BB180" i="16"/>
  <c r="BC180" i="16"/>
  <c r="BE180" i="16"/>
  <c r="BG180" i="16" s="1"/>
  <c r="BF180" i="16"/>
  <c r="BI180" i="16"/>
  <c r="AM180" i="16" s="1"/>
  <c r="B181" i="16"/>
  <c r="B182" i="16" s="1"/>
  <c r="B183" i="16" s="1"/>
  <c r="B184" i="16" s="1"/>
  <c r="B185" i="16" s="1"/>
  <c r="B186" i="16" s="1"/>
  <c r="B187" i="16" s="1"/>
  <c r="B188" i="16" s="1"/>
  <c r="T181" i="16"/>
  <c r="V181" i="16"/>
  <c r="X181" i="16"/>
  <c r="Z181" i="16"/>
  <c r="AB181" i="16"/>
  <c r="AD181" i="16"/>
  <c r="AF181" i="16"/>
  <c r="AH181" i="16"/>
  <c r="BA181" i="16"/>
  <c r="BD181" i="16" s="1"/>
  <c r="BC181" i="16"/>
  <c r="T182" i="16"/>
  <c r="V182" i="16"/>
  <c r="X182" i="16"/>
  <c r="Z182" i="16"/>
  <c r="AB182" i="16"/>
  <c r="AD182" i="16"/>
  <c r="AF182" i="16"/>
  <c r="AH182" i="16"/>
  <c r="BA182" i="16"/>
  <c r="BC182" i="16"/>
  <c r="BD182" i="16"/>
  <c r="T183" i="16"/>
  <c r="V183" i="16"/>
  <c r="X183" i="16"/>
  <c r="Z183" i="16"/>
  <c r="AB183" i="16"/>
  <c r="AD183" i="16"/>
  <c r="AF183" i="16"/>
  <c r="AH183" i="16"/>
  <c r="BA183" i="16"/>
  <c r="BD183" i="16" s="1"/>
  <c r="BC183" i="16"/>
  <c r="T184" i="16"/>
  <c r="V184" i="16"/>
  <c r="X184" i="16"/>
  <c r="Z184" i="16"/>
  <c r="AB184" i="16"/>
  <c r="AD184" i="16"/>
  <c r="AF184" i="16"/>
  <c r="AH184" i="16"/>
  <c r="BA184" i="16"/>
  <c r="BD184" i="16" s="1"/>
  <c r="BC184" i="16"/>
  <c r="T185" i="16"/>
  <c r="V185" i="16"/>
  <c r="X185" i="16"/>
  <c r="Z185" i="16"/>
  <c r="AB185" i="16"/>
  <c r="AD185" i="16"/>
  <c r="AF185" i="16"/>
  <c r="AH185" i="16"/>
  <c r="BA185" i="16"/>
  <c r="BD185" i="16" s="1"/>
  <c r="BC185" i="16"/>
  <c r="T186" i="16"/>
  <c r="V186" i="16"/>
  <c r="X186" i="16"/>
  <c r="Z186" i="16"/>
  <c r="AB186" i="16"/>
  <c r="AD186" i="16"/>
  <c r="AF186" i="16"/>
  <c r="AH186" i="16"/>
  <c r="BA186" i="16"/>
  <c r="BD186" i="16" s="1"/>
  <c r="BC186" i="16"/>
  <c r="T187" i="16"/>
  <c r="V187" i="16"/>
  <c r="X187" i="16"/>
  <c r="Z187" i="16"/>
  <c r="AB187" i="16"/>
  <c r="AD187" i="16"/>
  <c r="AF187" i="16"/>
  <c r="AH187" i="16"/>
  <c r="BA187" i="16"/>
  <c r="BD187" i="16" s="1"/>
  <c r="BC187" i="16"/>
  <c r="T188" i="16"/>
  <c r="V188" i="16"/>
  <c r="X188" i="16"/>
  <c r="Z188" i="16"/>
  <c r="AB188" i="16"/>
  <c r="AD188" i="16"/>
  <c r="AF188" i="16"/>
  <c r="AH188" i="16"/>
  <c r="BA188" i="16"/>
  <c r="BD188" i="16" s="1"/>
  <c r="BC188" i="16"/>
  <c r="I189" i="16"/>
  <c r="J189" i="16"/>
  <c r="T189" i="16"/>
  <c r="V189" i="16"/>
  <c r="X189" i="16"/>
  <c r="Z189" i="16"/>
  <c r="AB189" i="16"/>
  <c r="AD189" i="16"/>
  <c r="AF189" i="16"/>
  <c r="AH189" i="16"/>
  <c r="AZ189" i="16"/>
  <c r="BA189" i="16"/>
  <c r="BB189" i="16"/>
  <c r="BC189" i="16"/>
  <c r="BE189" i="16"/>
  <c r="BG189" i="16" s="1"/>
  <c r="BF189" i="16"/>
  <c r="BI189" i="16"/>
  <c r="AM189" i="16" s="1"/>
  <c r="B190" i="16"/>
  <c r="B191" i="16" s="1"/>
  <c r="B192" i="16" s="1"/>
  <c r="B193" i="16" s="1"/>
  <c r="B194" i="16" s="1"/>
  <c r="B195" i="16" s="1"/>
  <c r="B196" i="16" s="1"/>
  <c r="B197" i="16" s="1"/>
  <c r="T190" i="16"/>
  <c r="V190" i="16"/>
  <c r="X190" i="16"/>
  <c r="Z190" i="16"/>
  <c r="AB190" i="16"/>
  <c r="AD190" i="16"/>
  <c r="AF190" i="16"/>
  <c r="AH190" i="16"/>
  <c r="BA190" i="16"/>
  <c r="BD190" i="16" s="1"/>
  <c r="BC190" i="16"/>
  <c r="T191" i="16"/>
  <c r="V191" i="16"/>
  <c r="X191" i="16"/>
  <c r="Z191" i="16"/>
  <c r="AB191" i="16"/>
  <c r="AD191" i="16"/>
  <c r="AF191" i="16"/>
  <c r="AH191" i="16"/>
  <c r="BA191" i="16"/>
  <c r="BD191" i="16" s="1"/>
  <c r="BC191" i="16"/>
  <c r="T192" i="16"/>
  <c r="V192" i="16"/>
  <c r="X192" i="16"/>
  <c r="Z192" i="16"/>
  <c r="AB192" i="16"/>
  <c r="AD192" i="16"/>
  <c r="AF192" i="16"/>
  <c r="AH192" i="16"/>
  <c r="BA192" i="16"/>
  <c r="BD192" i="16" s="1"/>
  <c r="BC192" i="16"/>
  <c r="T193" i="16"/>
  <c r="V193" i="16"/>
  <c r="X193" i="16"/>
  <c r="Z193" i="16"/>
  <c r="AB193" i="16"/>
  <c r="AD193" i="16"/>
  <c r="AF193" i="16"/>
  <c r="AH193" i="16"/>
  <c r="BA193" i="16"/>
  <c r="BD193" i="16" s="1"/>
  <c r="BC193" i="16"/>
  <c r="T194" i="16"/>
  <c r="V194" i="16"/>
  <c r="X194" i="16"/>
  <c r="Z194" i="16"/>
  <c r="AB194" i="16"/>
  <c r="AD194" i="16"/>
  <c r="AF194" i="16"/>
  <c r="AH194" i="16"/>
  <c r="BA194" i="16"/>
  <c r="BD194" i="16" s="1"/>
  <c r="BC194" i="16"/>
  <c r="T195" i="16"/>
  <c r="V195" i="16"/>
  <c r="X195" i="16"/>
  <c r="Z195" i="16"/>
  <c r="AB195" i="16"/>
  <c r="AD195" i="16"/>
  <c r="AF195" i="16"/>
  <c r="AH195" i="16"/>
  <c r="BA195" i="16"/>
  <c r="BD195" i="16" s="1"/>
  <c r="BC195" i="16"/>
  <c r="T196" i="16"/>
  <c r="V196" i="16"/>
  <c r="X196" i="16"/>
  <c r="Z196" i="16"/>
  <c r="AB196" i="16"/>
  <c r="AD196" i="16"/>
  <c r="AF196" i="16"/>
  <c r="AH196" i="16"/>
  <c r="BA196" i="16"/>
  <c r="BD196" i="16" s="1"/>
  <c r="BC196" i="16"/>
  <c r="T197" i="16"/>
  <c r="V197" i="16"/>
  <c r="X197" i="16"/>
  <c r="Z197" i="16"/>
  <c r="AB197" i="16"/>
  <c r="AD197" i="16"/>
  <c r="AF197" i="16"/>
  <c r="AH197" i="16"/>
  <c r="BA197" i="16"/>
  <c r="BD197" i="16" s="1"/>
  <c r="BC197" i="16"/>
  <c r="I198" i="16"/>
  <c r="J198" i="16"/>
  <c r="T198" i="16"/>
  <c r="V198" i="16"/>
  <c r="X198" i="16"/>
  <c r="Z198" i="16"/>
  <c r="AB198" i="16"/>
  <c r="AD198" i="16"/>
  <c r="AF198" i="16"/>
  <c r="AH198" i="16"/>
  <c r="AZ198" i="16"/>
  <c r="BA198" i="16"/>
  <c r="BB198" i="16"/>
  <c r="BC198" i="16"/>
  <c r="BE198" i="16"/>
  <c r="BG198" i="16" s="1"/>
  <c r="BF198" i="16"/>
  <c r="BI198" i="16"/>
  <c r="AM198" i="16" s="1"/>
  <c r="B199" i="16"/>
  <c r="B200" i="16" s="1"/>
  <c r="B201" i="16" s="1"/>
  <c r="B202" i="16" s="1"/>
  <c r="B203" i="16" s="1"/>
  <c r="B204" i="16" s="1"/>
  <c r="B205" i="16" s="1"/>
  <c r="B206" i="16" s="1"/>
  <c r="T199" i="16"/>
  <c r="V199" i="16"/>
  <c r="X199" i="16"/>
  <c r="Z199" i="16"/>
  <c r="AB199" i="16"/>
  <c r="AD199" i="16"/>
  <c r="AF199" i="16"/>
  <c r="AH199" i="16"/>
  <c r="BA199" i="16"/>
  <c r="BD199" i="16" s="1"/>
  <c r="BC199" i="16"/>
  <c r="T200" i="16"/>
  <c r="V200" i="16"/>
  <c r="X200" i="16"/>
  <c r="Z200" i="16"/>
  <c r="AB200" i="16"/>
  <c r="AD200" i="16"/>
  <c r="AF200" i="16"/>
  <c r="AH200" i="16"/>
  <c r="BA200" i="16"/>
  <c r="BD200" i="16" s="1"/>
  <c r="BC200" i="16"/>
  <c r="T201" i="16"/>
  <c r="V201" i="16"/>
  <c r="X201" i="16"/>
  <c r="Z201" i="16"/>
  <c r="AB201" i="16"/>
  <c r="AD201" i="16"/>
  <c r="AF201" i="16"/>
  <c r="AH201" i="16"/>
  <c r="BA201" i="16"/>
  <c r="BD201" i="16" s="1"/>
  <c r="BC201" i="16"/>
  <c r="T202" i="16"/>
  <c r="V202" i="16"/>
  <c r="X202" i="16"/>
  <c r="Z202" i="16"/>
  <c r="AB202" i="16"/>
  <c r="AD202" i="16"/>
  <c r="AF202" i="16"/>
  <c r="AH202" i="16"/>
  <c r="BA202" i="16"/>
  <c r="BD202" i="16" s="1"/>
  <c r="BC202" i="16"/>
  <c r="T203" i="16"/>
  <c r="V203" i="16"/>
  <c r="X203" i="16"/>
  <c r="Z203" i="16"/>
  <c r="AB203" i="16"/>
  <c r="AD203" i="16"/>
  <c r="AF203" i="16"/>
  <c r="AH203" i="16"/>
  <c r="BA203" i="16"/>
  <c r="BD203" i="16" s="1"/>
  <c r="BC203" i="16"/>
  <c r="T204" i="16"/>
  <c r="V204" i="16"/>
  <c r="X204" i="16"/>
  <c r="Z204" i="16"/>
  <c r="AB204" i="16"/>
  <c r="AD204" i="16"/>
  <c r="AF204" i="16"/>
  <c r="AH204" i="16"/>
  <c r="BA204" i="16"/>
  <c r="BD204" i="16" s="1"/>
  <c r="BC204" i="16"/>
  <c r="T205" i="16"/>
  <c r="V205" i="16"/>
  <c r="X205" i="16"/>
  <c r="Z205" i="16"/>
  <c r="AB205" i="16"/>
  <c r="AD205" i="16"/>
  <c r="AF205" i="16"/>
  <c r="AH205" i="16"/>
  <c r="BA205" i="16"/>
  <c r="BD205" i="16" s="1"/>
  <c r="BC205" i="16"/>
  <c r="T206" i="16"/>
  <c r="V206" i="16"/>
  <c r="X206" i="16"/>
  <c r="Z206" i="16"/>
  <c r="AB206" i="16"/>
  <c r="AD206" i="16"/>
  <c r="AF206" i="16"/>
  <c r="AH206" i="16"/>
  <c r="BA206" i="16"/>
  <c r="BD206" i="16" s="1"/>
  <c r="BC206" i="16"/>
  <c r="I207" i="16"/>
  <c r="J207" i="16"/>
  <c r="T207" i="16"/>
  <c r="V207" i="16"/>
  <c r="X207" i="16"/>
  <c r="Z207" i="16"/>
  <c r="AB207" i="16"/>
  <c r="AD207" i="16"/>
  <c r="AF207" i="16"/>
  <c r="AH207" i="16"/>
  <c r="AZ207" i="16"/>
  <c r="BA207" i="16"/>
  <c r="BB207" i="16"/>
  <c r="BC207" i="16"/>
  <c r="BE207" i="16"/>
  <c r="BG207" i="16" s="1"/>
  <c r="BF207" i="16"/>
  <c r="BI207" i="16"/>
  <c r="AM207" i="16" s="1"/>
  <c r="B208" i="16"/>
  <c r="B209" i="16" s="1"/>
  <c r="B210" i="16" s="1"/>
  <c r="B211" i="16" s="1"/>
  <c r="B212" i="16" s="1"/>
  <c r="B213" i="16" s="1"/>
  <c r="B214" i="16" s="1"/>
  <c r="B215" i="16" s="1"/>
  <c r="T208" i="16"/>
  <c r="V208" i="16"/>
  <c r="X208" i="16"/>
  <c r="Z208" i="16"/>
  <c r="AB208" i="16"/>
  <c r="AD208" i="16"/>
  <c r="AF208" i="16"/>
  <c r="AH208" i="16"/>
  <c r="BA208" i="16"/>
  <c r="BD208" i="16" s="1"/>
  <c r="BC208" i="16"/>
  <c r="T209" i="16"/>
  <c r="V209" i="16"/>
  <c r="X209" i="16"/>
  <c r="Z209" i="16"/>
  <c r="AB209" i="16"/>
  <c r="AD209" i="16"/>
  <c r="AF209" i="16"/>
  <c r="AH209" i="16"/>
  <c r="BA209" i="16"/>
  <c r="BD209" i="16" s="1"/>
  <c r="BC209" i="16"/>
  <c r="T210" i="16"/>
  <c r="V210" i="16"/>
  <c r="X210" i="16"/>
  <c r="Z210" i="16"/>
  <c r="AB210" i="16"/>
  <c r="AD210" i="16"/>
  <c r="AF210" i="16"/>
  <c r="AH210" i="16"/>
  <c r="BA210" i="16"/>
  <c r="BD210" i="16" s="1"/>
  <c r="BC210" i="16"/>
  <c r="T211" i="16"/>
  <c r="V211" i="16"/>
  <c r="X211" i="16"/>
  <c r="Z211" i="16"/>
  <c r="AB211" i="16"/>
  <c r="AD211" i="16"/>
  <c r="AF211" i="16"/>
  <c r="AH211" i="16"/>
  <c r="BA211" i="16"/>
  <c r="BD211" i="16" s="1"/>
  <c r="BC211" i="16"/>
  <c r="T212" i="16"/>
  <c r="V212" i="16"/>
  <c r="X212" i="16"/>
  <c r="Z212" i="16"/>
  <c r="AB212" i="16"/>
  <c r="AD212" i="16"/>
  <c r="AF212" i="16"/>
  <c r="AH212" i="16"/>
  <c r="BA212" i="16"/>
  <c r="BD212" i="16" s="1"/>
  <c r="BC212" i="16"/>
  <c r="T213" i="16"/>
  <c r="V213" i="16"/>
  <c r="X213" i="16"/>
  <c r="Z213" i="16"/>
  <c r="AB213" i="16"/>
  <c r="AD213" i="16"/>
  <c r="AF213" i="16"/>
  <c r="AH213" i="16"/>
  <c r="BA213" i="16"/>
  <c r="BD213" i="16" s="1"/>
  <c r="BC213" i="16"/>
  <c r="T214" i="16"/>
  <c r="V214" i="16"/>
  <c r="X214" i="16"/>
  <c r="Z214" i="16"/>
  <c r="AB214" i="16"/>
  <c r="AD214" i="16"/>
  <c r="AF214" i="16"/>
  <c r="AH214" i="16"/>
  <c r="BA214" i="16"/>
  <c r="BD214" i="16" s="1"/>
  <c r="BC214" i="16"/>
  <c r="T215" i="16"/>
  <c r="V215" i="16"/>
  <c r="X215" i="16"/>
  <c r="Z215" i="16"/>
  <c r="AB215" i="16"/>
  <c r="AD215" i="16"/>
  <c r="AF215" i="16"/>
  <c r="AH215" i="16"/>
  <c r="BA215" i="16"/>
  <c r="BD215" i="16" s="1"/>
  <c r="BC215" i="16"/>
  <c r="I216" i="16"/>
  <c r="J216" i="16"/>
  <c r="T216" i="16"/>
  <c r="V216" i="16"/>
  <c r="X216" i="16"/>
  <c r="Z216" i="16"/>
  <c r="AB216" i="16"/>
  <c r="AD216" i="16"/>
  <c r="AF216" i="16"/>
  <c r="AH216" i="16"/>
  <c r="AZ216" i="16"/>
  <c r="BA216" i="16"/>
  <c r="BB216" i="16"/>
  <c r="BC216" i="16"/>
  <c r="BE216" i="16"/>
  <c r="BG216" i="16" s="1"/>
  <c r="BF216" i="16"/>
  <c r="BI216" i="16"/>
  <c r="AM216" i="16" s="1"/>
  <c r="B217" i="16"/>
  <c r="B218" i="16" s="1"/>
  <c r="B219" i="16" s="1"/>
  <c r="B220" i="16" s="1"/>
  <c r="B221" i="16" s="1"/>
  <c r="B222" i="16" s="1"/>
  <c r="B223" i="16" s="1"/>
  <c r="B224" i="16" s="1"/>
  <c r="T217" i="16"/>
  <c r="V217" i="16"/>
  <c r="X217" i="16"/>
  <c r="Z217" i="16"/>
  <c r="AB217" i="16"/>
  <c r="AD217" i="16"/>
  <c r="AF217" i="16"/>
  <c r="AH217" i="16"/>
  <c r="BA217" i="16"/>
  <c r="BD217" i="16" s="1"/>
  <c r="BC217" i="16"/>
  <c r="T218" i="16"/>
  <c r="V218" i="16"/>
  <c r="X218" i="16"/>
  <c r="Z218" i="16"/>
  <c r="AB218" i="16"/>
  <c r="AD218" i="16"/>
  <c r="AF218" i="16"/>
  <c r="AH218" i="16"/>
  <c r="BA218" i="16"/>
  <c r="BD218" i="16" s="1"/>
  <c r="BC218" i="16"/>
  <c r="T219" i="16"/>
  <c r="V219" i="16"/>
  <c r="X219" i="16"/>
  <c r="Z219" i="16"/>
  <c r="AB219" i="16"/>
  <c r="AD219" i="16"/>
  <c r="AF219" i="16"/>
  <c r="AH219" i="16"/>
  <c r="BA219" i="16"/>
  <c r="BD219" i="16" s="1"/>
  <c r="BC219" i="16"/>
  <c r="T220" i="16"/>
  <c r="V220" i="16"/>
  <c r="X220" i="16"/>
  <c r="Z220" i="16"/>
  <c r="AB220" i="16"/>
  <c r="AD220" i="16"/>
  <c r="AF220" i="16"/>
  <c r="AH220" i="16"/>
  <c r="BA220" i="16"/>
  <c r="BD220" i="16" s="1"/>
  <c r="BC220" i="16"/>
  <c r="T221" i="16"/>
  <c r="V221" i="16"/>
  <c r="X221" i="16"/>
  <c r="Z221" i="16"/>
  <c r="AB221" i="16"/>
  <c r="AD221" i="16"/>
  <c r="AF221" i="16"/>
  <c r="AH221" i="16"/>
  <c r="BA221" i="16"/>
  <c r="BD221" i="16" s="1"/>
  <c r="BC221" i="16"/>
  <c r="T222" i="16"/>
  <c r="V222" i="16"/>
  <c r="X222" i="16"/>
  <c r="Z222" i="16"/>
  <c r="AB222" i="16"/>
  <c r="AD222" i="16"/>
  <c r="AF222" i="16"/>
  <c r="AH222" i="16"/>
  <c r="BA222" i="16"/>
  <c r="BD222" i="16" s="1"/>
  <c r="BC222" i="16"/>
  <c r="T223" i="16"/>
  <c r="V223" i="16"/>
  <c r="X223" i="16"/>
  <c r="Z223" i="16"/>
  <c r="AB223" i="16"/>
  <c r="AD223" i="16"/>
  <c r="AF223" i="16"/>
  <c r="AH223" i="16"/>
  <c r="BA223" i="16"/>
  <c r="BD223" i="16" s="1"/>
  <c r="BC223" i="16"/>
  <c r="T224" i="16"/>
  <c r="V224" i="16"/>
  <c r="X224" i="16"/>
  <c r="Z224" i="16"/>
  <c r="AB224" i="16"/>
  <c r="AD224" i="16"/>
  <c r="AF224" i="16"/>
  <c r="AH224" i="16"/>
  <c r="BA224" i="16"/>
  <c r="BD224" i="16" s="1"/>
  <c r="BC224" i="16"/>
  <c r="I225" i="16"/>
  <c r="J225" i="16"/>
  <c r="T225" i="16"/>
  <c r="V225" i="16"/>
  <c r="X225" i="16"/>
  <c r="Z225" i="16"/>
  <c r="AB225" i="16"/>
  <c r="AD225" i="16"/>
  <c r="AF225" i="16"/>
  <c r="AH225" i="16"/>
  <c r="AL225" i="16"/>
  <c r="AZ225" i="16"/>
  <c r="BA225" i="16"/>
  <c r="BB225" i="16"/>
  <c r="BC225" i="16"/>
  <c r="BE225" i="16"/>
  <c r="BG225" i="16" s="1"/>
  <c r="BF225" i="16"/>
  <c r="BI225" i="16"/>
  <c r="AM225" i="16" s="1"/>
  <c r="B226" i="16"/>
  <c r="B227" i="16" s="1"/>
  <c r="B228" i="16" s="1"/>
  <c r="B229" i="16" s="1"/>
  <c r="B230" i="16" s="1"/>
  <c r="B231" i="16" s="1"/>
  <c r="B232" i="16" s="1"/>
  <c r="B233" i="16" s="1"/>
  <c r="T226" i="16"/>
  <c r="V226" i="16"/>
  <c r="X226" i="16"/>
  <c r="Z226" i="16"/>
  <c r="AB226" i="16"/>
  <c r="AD226" i="16"/>
  <c r="AF226" i="16"/>
  <c r="AH226" i="16"/>
  <c r="BA226" i="16"/>
  <c r="BD226" i="16" s="1"/>
  <c r="BC226" i="16"/>
  <c r="T227" i="16"/>
  <c r="V227" i="16"/>
  <c r="X227" i="16"/>
  <c r="Z227" i="16"/>
  <c r="AB227" i="16"/>
  <c r="AD227" i="16"/>
  <c r="AF227" i="16"/>
  <c r="AH227" i="16"/>
  <c r="BA227" i="16"/>
  <c r="BD227" i="16" s="1"/>
  <c r="BC227" i="16"/>
  <c r="T228" i="16"/>
  <c r="V228" i="16"/>
  <c r="X228" i="16"/>
  <c r="Z228" i="16"/>
  <c r="AB228" i="16"/>
  <c r="AD228" i="16"/>
  <c r="AF228" i="16"/>
  <c r="AH228" i="16"/>
  <c r="BA228" i="16"/>
  <c r="BD228" i="16" s="1"/>
  <c r="BC228" i="16"/>
  <c r="T229" i="16"/>
  <c r="V229" i="16"/>
  <c r="X229" i="16"/>
  <c r="Z229" i="16"/>
  <c r="AB229" i="16"/>
  <c r="AD229" i="16"/>
  <c r="AF229" i="16"/>
  <c r="AH229" i="16"/>
  <c r="BA229" i="16"/>
  <c r="BD229" i="16" s="1"/>
  <c r="BC229" i="16"/>
  <c r="T230" i="16"/>
  <c r="V230" i="16"/>
  <c r="X230" i="16"/>
  <c r="Z230" i="16"/>
  <c r="AB230" i="16"/>
  <c r="AD230" i="16"/>
  <c r="AF230" i="16"/>
  <c r="AH230" i="16"/>
  <c r="BA230" i="16"/>
  <c r="BD230" i="16" s="1"/>
  <c r="BC230" i="16"/>
  <c r="T231" i="16"/>
  <c r="V231" i="16"/>
  <c r="X231" i="16"/>
  <c r="Z231" i="16"/>
  <c r="AB231" i="16"/>
  <c r="AD231" i="16"/>
  <c r="AF231" i="16"/>
  <c r="AH231" i="16"/>
  <c r="BA231" i="16"/>
  <c r="BD231" i="16" s="1"/>
  <c r="BC231" i="16"/>
  <c r="T232" i="16"/>
  <c r="V232" i="16"/>
  <c r="X232" i="16"/>
  <c r="Z232" i="16"/>
  <c r="AB232" i="16"/>
  <c r="AD232" i="16"/>
  <c r="AF232" i="16"/>
  <c r="AH232" i="16"/>
  <c r="BA232" i="16"/>
  <c r="BD232" i="16" s="1"/>
  <c r="BC232" i="16"/>
  <c r="T233" i="16"/>
  <c r="V233" i="16"/>
  <c r="X233" i="16"/>
  <c r="Z233" i="16"/>
  <c r="AB233" i="16"/>
  <c r="AD233" i="16"/>
  <c r="AF233" i="16"/>
  <c r="AH233" i="16"/>
  <c r="BA233" i="16"/>
  <c r="BD233" i="16" s="1"/>
  <c r="BC233" i="16"/>
  <c r="I234" i="16"/>
  <c r="J234" i="16"/>
  <c r="T234" i="16"/>
  <c r="V234" i="16"/>
  <c r="X234" i="16"/>
  <c r="Z234" i="16"/>
  <c r="AB234" i="16"/>
  <c r="AD234" i="16"/>
  <c r="AF234" i="16"/>
  <c r="AH234" i="16"/>
  <c r="AL234" i="16"/>
  <c r="AZ234" i="16"/>
  <c r="BA234" i="16"/>
  <c r="BB234" i="16"/>
  <c r="BC234" i="16"/>
  <c r="BE234" i="16"/>
  <c r="BG234" i="16" s="1"/>
  <c r="BF234" i="16"/>
  <c r="BI234" i="16"/>
  <c r="AM234" i="16" s="1"/>
  <c r="B235" i="16"/>
  <c r="B236" i="16" s="1"/>
  <c r="B237" i="16" s="1"/>
  <c r="B238" i="16" s="1"/>
  <c r="B239" i="16" s="1"/>
  <c r="B240" i="16" s="1"/>
  <c r="B241" i="16" s="1"/>
  <c r="B242" i="16" s="1"/>
  <c r="T235" i="16"/>
  <c r="V235" i="16"/>
  <c r="X235" i="16"/>
  <c r="Z235" i="16"/>
  <c r="AB235" i="16"/>
  <c r="AD235" i="16"/>
  <c r="AF235" i="16"/>
  <c r="AH235" i="16"/>
  <c r="BA235" i="16"/>
  <c r="BD235" i="16" s="1"/>
  <c r="BC235" i="16"/>
  <c r="T236" i="16"/>
  <c r="V236" i="16"/>
  <c r="X236" i="16"/>
  <c r="Z236" i="16"/>
  <c r="AB236" i="16"/>
  <c r="AD236" i="16"/>
  <c r="AF236" i="16"/>
  <c r="AH236" i="16"/>
  <c r="BA236" i="16"/>
  <c r="BD236" i="16" s="1"/>
  <c r="BC236" i="16"/>
  <c r="T237" i="16"/>
  <c r="V237" i="16"/>
  <c r="X237" i="16"/>
  <c r="Z237" i="16"/>
  <c r="AB237" i="16"/>
  <c r="AD237" i="16"/>
  <c r="AF237" i="16"/>
  <c r="AH237" i="16"/>
  <c r="BA237" i="16"/>
  <c r="BD237" i="16" s="1"/>
  <c r="BC237" i="16"/>
  <c r="T238" i="16"/>
  <c r="V238" i="16"/>
  <c r="X238" i="16"/>
  <c r="Z238" i="16"/>
  <c r="AB238" i="16"/>
  <c r="AD238" i="16"/>
  <c r="AF238" i="16"/>
  <c r="AH238" i="16"/>
  <c r="BA238" i="16"/>
  <c r="BD238" i="16" s="1"/>
  <c r="BC238" i="16"/>
  <c r="T239" i="16"/>
  <c r="V239" i="16"/>
  <c r="X239" i="16"/>
  <c r="Z239" i="16"/>
  <c r="AB239" i="16"/>
  <c r="AD239" i="16"/>
  <c r="AF239" i="16"/>
  <c r="AH239" i="16"/>
  <c r="BA239" i="16"/>
  <c r="BD239" i="16" s="1"/>
  <c r="BC239" i="16"/>
  <c r="T240" i="16"/>
  <c r="V240" i="16"/>
  <c r="X240" i="16"/>
  <c r="Z240" i="16"/>
  <c r="AB240" i="16"/>
  <c r="AD240" i="16"/>
  <c r="AF240" i="16"/>
  <c r="AH240" i="16"/>
  <c r="BA240" i="16"/>
  <c r="BD240" i="16" s="1"/>
  <c r="BC240" i="16"/>
  <c r="T241" i="16"/>
  <c r="V241" i="16"/>
  <c r="X241" i="16"/>
  <c r="Z241" i="16"/>
  <c r="AB241" i="16"/>
  <c r="AD241" i="16"/>
  <c r="AF241" i="16"/>
  <c r="AH241" i="16"/>
  <c r="BA241" i="16"/>
  <c r="BD241" i="16" s="1"/>
  <c r="BC241" i="16"/>
  <c r="T242" i="16"/>
  <c r="V242" i="16"/>
  <c r="X242" i="16"/>
  <c r="Z242" i="16"/>
  <c r="AB242" i="16"/>
  <c r="AD242" i="16"/>
  <c r="AF242" i="16"/>
  <c r="AH242" i="16"/>
  <c r="BA242" i="16"/>
  <c r="BD242" i="16" s="1"/>
  <c r="BC242" i="16"/>
  <c r="I243" i="16"/>
  <c r="J243" i="16"/>
  <c r="T243" i="16"/>
  <c r="V243" i="16"/>
  <c r="X243" i="16"/>
  <c r="Z243" i="16"/>
  <c r="AB243" i="16"/>
  <c r="AD243" i="16"/>
  <c r="AF243" i="16"/>
  <c r="AH243" i="16"/>
  <c r="AL243" i="16"/>
  <c r="AZ243" i="16"/>
  <c r="BA243" i="16"/>
  <c r="BB243" i="16"/>
  <c r="BC243" i="16"/>
  <c r="BE243" i="16"/>
  <c r="BG243" i="16" s="1"/>
  <c r="BF243" i="16"/>
  <c r="BI243" i="16"/>
  <c r="AM243" i="16" s="1"/>
  <c r="B244" i="16"/>
  <c r="B245" i="16" s="1"/>
  <c r="B246" i="16" s="1"/>
  <c r="B247" i="16" s="1"/>
  <c r="B248" i="16" s="1"/>
  <c r="B249" i="16" s="1"/>
  <c r="B250" i="16" s="1"/>
  <c r="B251" i="16" s="1"/>
  <c r="T244" i="16"/>
  <c r="V244" i="16"/>
  <c r="X244" i="16"/>
  <c r="Z244" i="16"/>
  <c r="AB244" i="16"/>
  <c r="AD244" i="16"/>
  <c r="AF244" i="16"/>
  <c r="AH244" i="16"/>
  <c r="BA244" i="16"/>
  <c r="BD244" i="16" s="1"/>
  <c r="BC244" i="16"/>
  <c r="T245" i="16"/>
  <c r="V245" i="16"/>
  <c r="X245" i="16"/>
  <c r="Z245" i="16"/>
  <c r="AB245" i="16"/>
  <c r="AD245" i="16"/>
  <c r="AF245" i="16"/>
  <c r="AH245" i="16"/>
  <c r="BA245" i="16"/>
  <c r="BD245" i="16" s="1"/>
  <c r="BC245" i="16"/>
  <c r="T246" i="16"/>
  <c r="V246" i="16"/>
  <c r="X246" i="16"/>
  <c r="Z246" i="16"/>
  <c r="AB246" i="16"/>
  <c r="AD246" i="16"/>
  <c r="AF246" i="16"/>
  <c r="AH246" i="16"/>
  <c r="BA246" i="16"/>
  <c r="BD246" i="16" s="1"/>
  <c r="BC246" i="16"/>
  <c r="T247" i="16"/>
  <c r="V247" i="16"/>
  <c r="X247" i="16"/>
  <c r="Z247" i="16"/>
  <c r="AB247" i="16"/>
  <c r="AD247" i="16"/>
  <c r="AF247" i="16"/>
  <c r="AH247" i="16"/>
  <c r="BA247" i="16"/>
  <c r="BD247" i="16" s="1"/>
  <c r="BC247" i="16"/>
  <c r="T248" i="16"/>
  <c r="V248" i="16"/>
  <c r="X248" i="16"/>
  <c r="Z248" i="16"/>
  <c r="AB248" i="16"/>
  <c r="AD248" i="16"/>
  <c r="AF248" i="16"/>
  <c r="AH248" i="16"/>
  <c r="BA248" i="16"/>
  <c r="BD248" i="16" s="1"/>
  <c r="BC248" i="16"/>
  <c r="T249" i="16"/>
  <c r="V249" i="16"/>
  <c r="X249" i="16"/>
  <c r="Z249" i="16"/>
  <c r="AB249" i="16"/>
  <c r="AD249" i="16"/>
  <c r="AF249" i="16"/>
  <c r="AH249" i="16"/>
  <c r="BA249" i="16"/>
  <c r="BD249" i="16" s="1"/>
  <c r="BC249" i="16"/>
  <c r="T250" i="16"/>
  <c r="V250" i="16"/>
  <c r="X250" i="16"/>
  <c r="Z250" i="16"/>
  <c r="AB250" i="16"/>
  <c r="AD250" i="16"/>
  <c r="AF250" i="16"/>
  <c r="AH250" i="16"/>
  <c r="BA250" i="16"/>
  <c r="BD250" i="16" s="1"/>
  <c r="BC250" i="16"/>
  <c r="T251" i="16"/>
  <c r="V251" i="16"/>
  <c r="X251" i="16"/>
  <c r="Z251" i="16"/>
  <c r="AB251" i="16"/>
  <c r="AD251" i="16"/>
  <c r="AF251" i="16"/>
  <c r="AH251" i="16"/>
  <c r="BA251" i="16"/>
  <c r="BD251" i="16" s="1"/>
  <c r="BC251" i="16"/>
  <c r="I252" i="16"/>
  <c r="J252" i="16"/>
  <c r="T252" i="16"/>
  <c r="V252" i="16"/>
  <c r="X252" i="16"/>
  <c r="Z252" i="16"/>
  <c r="AB252" i="16"/>
  <c r="AD252" i="16"/>
  <c r="AF252" i="16"/>
  <c r="AH252" i="16"/>
  <c r="AL252" i="16"/>
  <c r="AZ252" i="16"/>
  <c r="BA252" i="16"/>
  <c r="BB252" i="16"/>
  <c r="BC252" i="16"/>
  <c r="BE252" i="16"/>
  <c r="BG252" i="16" s="1"/>
  <c r="BF252" i="16"/>
  <c r="BI252" i="16"/>
  <c r="AM252" i="16" s="1"/>
  <c r="B253" i="16"/>
  <c r="B254" i="16" s="1"/>
  <c r="B255" i="16" s="1"/>
  <c r="B256" i="16" s="1"/>
  <c r="B257" i="16" s="1"/>
  <c r="B258" i="16" s="1"/>
  <c r="B259" i="16" s="1"/>
  <c r="B260" i="16" s="1"/>
  <c r="T253" i="16"/>
  <c r="V253" i="16"/>
  <c r="X253" i="16"/>
  <c r="Z253" i="16"/>
  <c r="AB253" i="16"/>
  <c r="AD253" i="16"/>
  <c r="AF253" i="16"/>
  <c r="AH253" i="16"/>
  <c r="BA253" i="16"/>
  <c r="BD253" i="16" s="1"/>
  <c r="BC253" i="16"/>
  <c r="T254" i="16"/>
  <c r="V254" i="16"/>
  <c r="X254" i="16"/>
  <c r="Z254" i="16"/>
  <c r="AB254" i="16"/>
  <c r="AD254" i="16"/>
  <c r="AF254" i="16"/>
  <c r="AH254" i="16"/>
  <c r="BA254" i="16"/>
  <c r="BD254" i="16" s="1"/>
  <c r="BC254" i="16"/>
  <c r="T255" i="16"/>
  <c r="V255" i="16"/>
  <c r="X255" i="16"/>
  <c r="Z255" i="16"/>
  <c r="AB255" i="16"/>
  <c r="AD255" i="16"/>
  <c r="AF255" i="16"/>
  <c r="AH255" i="16"/>
  <c r="BA255" i="16"/>
  <c r="BD255" i="16" s="1"/>
  <c r="BC255" i="16"/>
  <c r="T256" i="16"/>
  <c r="V256" i="16"/>
  <c r="X256" i="16"/>
  <c r="Z256" i="16"/>
  <c r="AB256" i="16"/>
  <c r="AD256" i="16"/>
  <c r="AF256" i="16"/>
  <c r="AH256" i="16"/>
  <c r="BA256" i="16"/>
  <c r="BD256" i="16" s="1"/>
  <c r="BC256" i="16"/>
  <c r="T257" i="16"/>
  <c r="V257" i="16"/>
  <c r="X257" i="16"/>
  <c r="Z257" i="16"/>
  <c r="AB257" i="16"/>
  <c r="AD257" i="16"/>
  <c r="AF257" i="16"/>
  <c r="AH257" i="16"/>
  <c r="BA257" i="16"/>
  <c r="BD257" i="16" s="1"/>
  <c r="BC257" i="16"/>
  <c r="T258" i="16"/>
  <c r="V258" i="16"/>
  <c r="X258" i="16"/>
  <c r="Z258" i="16"/>
  <c r="AB258" i="16"/>
  <c r="AD258" i="16"/>
  <c r="AF258" i="16"/>
  <c r="AH258" i="16"/>
  <c r="BA258" i="16"/>
  <c r="BD258" i="16" s="1"/>
  <c r="BC258" i="16"/>
  <c r="T259" i="16"/>
  <c r="V259" i="16"/>
  <c r="X259" i="16"/>
  <c r="Z259" i="16"/>
  <c r="AB259" i="16"/>
  <c r="AD259" i="16"/>
  <c r="AF259" i="16"/>
  <c r="AH259" i="16"/>
  <c r="BA259" i="16"/>
  <c r="BD259" i="16" s="1"/>
  <c r="BC259" i="16"/>
  <c r="T260" i="16"/>
  <c r="V260" i="16"/>
  <c r="X260" i="16"/>
  <c r="Z260" i="16"/>
  <c r="AB260" i="16"/>
  <c r="AD260" i="16"/>
  <c r="AF260" i="16"/>
  <c r="AH260" i="16"/>
  <c r="BA260" i="16"/>
  <c r="BD260" i="16" s="1"/>
  <c r="BC260" i="16"/>
  <c r="I261" i="16"/>
  <c r="J261" i="16"/>
  <c r="T261" i="16"/>
  <c r="V261" i="16"/>
  <c r="X261" i="16"/>
  <c r="Z261" i="16"/>
  <c r="AB261" i="16"/>
  <c r="AD261" i="16"/>
  <c r="AF261" i="16"/>
  <c r="AH261" i="16"/>
  <c r="AL261" i="16"/>
  <c r="AZ261" i="16"/>
  <c r="BA261" i="16"/>
  <c r="BB261" i="16"/>
  <c r="BC261" i="16"/>
  <c r="BE261" i="16"/>
  <c r="BG261" i="16" s="1"/>
  <c r="BF261" i="16"/>
  <c r="BI261" i="16"/>
  <c r="AM261" i="16" s="1"/>
  <c r="B262" i="16"/>
  <c r="B263" i="16" s="1"/>
  <c r="B264" i="16" s="1"/>
  <c r="B265" i="16" s="1"/>
  <c r="B266" i="16" s="1"/>
  <c r="B267" i="16" s="1"/>
  <c r="B268" i="16" s="1"/>
  <c r="B269" i="16" s="1"/>
  <c r="T262" i="16"/>
  <c r="V262" i="16"/>
  <c r="X262" i="16"/>
  <c r="Z262" i="16"/>
  <c r="AB262" i="16"/>
  <c r="AD262" i="16"/>
  <c r="AF262" i="16"/>
  <c r="AH262" i="16"/>
  <c r="BA262" i="16"/>
  <c r="BD262" i="16" s="1"/>
  <c r="BC262" i="16"/>
  <c r="T263" i="16"/>
  <c r="V263" i="16"/>
  <c r="X263" i="16"/>
  <c r="Z263" i="16"/>
  <c r="AB263" i="16"/>
  <c r="AD263" i="16"/>
  <c r="AF263" i="16"/>
  <c r="AH263" i="16"/>
  <c r="BA263" i="16"/>
  <c r="BD263" i="16" s="1"/>
  <c r="BC263" i="16"/>
  <c r="T264" i="16"/>
  <c r="V264" i="16"/>
  <c r="X264" i="16"/>
  <c r="Z264" i="16"/>
  <c r="AB264" i="16"/>
  <c r="AD264" i="16"/>
  <c r="AF264" i="16"/>
  <c r="AH264" i="16"/>
  <c r="BA264" i="16"/>
  <c r="BD264" i="16" s="1"/>
  <c r="BC264" i="16"/>
  <c r="T265" i="16"/>
  <c r="V265" i="16"/>
  <c r="X265" i="16"/>
  <c r="Z265" i="16"/>
  <c r="AB265" i="16"/>
  <c r="AD265" i="16"/>
  <c r="AF265" i="16"/>
  <c r="AH265" i="16"/>
  <c r="BA265" i="16"/>
  <c r="BD265" i="16" s="1"/>
  <c r="BC265" i="16"/>
  <c r="T266" i="16"/>
  <c r="V266" i="16"/>
  <c r="X266" i="16"/>
  <c r="Z266" i="16"/>
  <c r="AB266" i="16"/>
  <c r="AD266" i="16"/>
  <c r="AF266" i="16"/>
  <c r="AH266" i="16"/>
  <c r="BA266" i="16"/>
  <c r="BD266" i="16" s="1"/>
  <c r="BC266" i="16"/>
  <c r="T267" i="16"/>
  <c r="V267" i="16"/>
  <c r="X267" i="16"/>
  <c r="Z267" i="16"/>
  <c r="AB267" i="16"/>
  <c r="AD267" i="16"/>
  <c r="AF267" i="16"/>
  <c r="AH267" i="16"/>
  <c r="BA267" i="16"/>
  <c r="BD267" i="16" s="1"/>
  <c r="BC267" i="16"/>
  <c r="T268" i="16"/>
  <c r="V268" i="16"/>
  <c r="X268" i="16"/>
  <c r="Z268" i="16"/>
  <c r="AB268" i="16"/>
  <c r="AD268" i="16"/>
  <c r="AF268" i="16"/>
  <c r="AH268" i="16"/>
  <c r="BA268" i="16"/>
  <c r="BD268" i="16" s="1"/>
  <c r="BC268" i="16"/>
  <c r="T269" i="16"/>
  <c r="V269" i="16"/>
  <c r="X269" i="16"/>
  <c r="Z269" i="16"/>
  <c r="AB269" i="16"/>
  <c r="AD269" i="16"/>
  <c r="AF269" i="16"/>
  <c r="AH269" i="16"/>
  <c r="BA269" i="16"/>
  <c r="BD269" i="16" s="1"/>
  <c r="BC269" i="16"/>
  <c r="I270" i="16"/>
  <c r="J270" i="16"/>
  <c r="T270" i="16"/>
  <c r="V270" i="16"/>
  <c r="X270" i="16"/>
  <c r="Z270" i="16"/>
  <c r="AB270" i="16"/>
  <c r="AD270" i="16"/>
  <c r="AF270" i="16"/>
  <c r="AH270" i="16"/>
  <c r="AL270" i="16"/>
  <c r="AZ270" i="16"/>
  <c r="BA270" i="16"/>
  <c r="BB270" i="16"/>
  <c r="BC270" i="16"/>
  <c r="BE270" i="16"/>
  <c r="BG270" i="16" s="1"/>
  <c r="BF270" i="16"/>
  <c r="BI270" i="16"/>
  <c r="AM270" i="16" s="1"/>
  <c r="B271" i="16"/>
  <c r="B272" i="16" s="1"/>
  <c r="B273" i="16" s="1"/>
  <c r="B274" i="16" s="1"/>
  <c r="B275" i="16" s="1"/>
  <c r="B276" i="16" s="1"/>
  <c r="B277" i="16" s="1"/>
  <c r="B278" i="16" s="1"/>
  <c r="T271" i="16"/>
  <c r="V271" i="16"/>
  <c r="X271" i="16"/>
  <c r="Z271" i="16"/>
  <c r="AB271" i="16"/>
  <c r="AD271" i="16"/>
  <c r="AF271" i="16"/>
  <c r="AH271" i="16"/>
  <c r="BA271" i="16"/>
  <c r="BD271" i="16" s="1"/>
  <c r="BC271" i="16"/>
  <c r="T272" i="16"/>
  <c r="V272" i="16"/>
  <c r="X272" i="16"/>
  <c r="Z272" i="16"/>
  <c r="AB272" i="16"/>
  <c r="AD272" i="16"/>
  <c r="AF272" i="16"/>
  <c r="AH272" i="16"/>
  <c r="BA272" i="16"/>
  <c r="BD272" i="16" s="1"/>
  <c r="BC272" i="16"/>
  <c r="T273" i="16"/>
  <c r="V273" i="16"/>
  <c r="X273" i="16"/>
  <c r="Z273" i="16"/>
  <c r="AB273" i="16"/>
  <c r="AD273" i="16"/>
  <c r="AF273" i="16"/>
  <c r="AH273" i="16"/>
  <c r="BA273" i="16"/>
  <c r="BD273" i="16" s="1"/>
  <c r="BC273" i="16"/>
  <c r="T274" i="16"/>
  <c r="V274" i="16"/>
  <c r="X274" i="16"/>
  <c r="Z274" i="16"/>
  <c r="AB274" i="16"/>
  <c r="AD274" i="16"/>
  <c r="AF274" i="16"/>
  <c r="AH274" i="16"/>
  <c r="BA274" i="16"/>
  <c r="BD274" i="16" s="1"/>
  <c r="BC274" i="16"/>
  <c r="T275" i="16"/>
  <c r="V275" i="16"/>
  <c r="X275" i="16"/>
  <c r="Z275" i="16"/>
  <c r="AB275" i="16"/>
  <c r="AD275" i="16"/>
  <c r="AF275" i="16"/>
  <c r="AH275" i="16"/>
  <c r="BA275" i="16"/>
  <c r="BD275" i="16" s="1"/>
  <c r="BC275" i="16"/>
  <c r="T276" i="16"/>
  <c r="V276" i="16"/>
  <c r="X276" i="16"/>
  <c r="Z276" i="16"/>
  <c r="AB276" i="16"/>
  <c r="AD276" i="16"/>
  <c r="AF276" i="16"/>
  <c r="AH276" i="16"/>
  <c r="BA276" i="16"/>
  <c r="BD276" i="16" s="1"/>
  <c r="BC276" i="16"/>
  <c r="T277" i="16"/>
  <c r="V277" i="16"/>
  <c r="X277" i="16"/>
  <c r="Z277" i="16"/>
  <c r="AB277" i="16"/>
  <c r="AD277" i="16"/>
  <c r="AF277" i="16"/>
  <c r="AH277" i="16"/>
  <c r="BA277" i="16"/>
  <c r="BD277" i="16" s="1"/>
  <c r="BC277" i="16"/>
  <c r="T278" i="16"/>
  <c r="V278" i="16"/>
  <c r="X278" i="16"/>
  <c r="Z278" i="16"/>
  <c r="AB278" i="16"/>
  <c r="AD278" i="16"/>
  <c r="AF278" i="16"/>
  <c r="AH278" i="16"/>
  <c r="BA278" i="16"/>
  <c r="BD278" i="16" s="1"/>
  <c r="BC278" i="16"/>
  <c r="I279" i="16"/>
  <c r="J279" i="16"/>
  <c r="T279" i="16"/>
  <c r="V279" i="16"/>
  <c r="X279" i="16"/>
  <c r="Z279" i="16"/>
  <c r="AB279" i="16"/>
  <c r="AD279" i="16"/>
  <c r="AF279" i="16"/>
  <c r="AH279" i="16"/>
  <c r="AL279" i="16"/>
  <c r="AZ279" i="16"/>
  <c r="BA279" i="16"/>
  <c r="BB279" i="16"/>
  <c r="BC279" i="16"/>
  <c r="BE279" i="16"/>
  <c r="BG279" i="16" s="1"/>
  <c r="BF279" i="16"/>
  <c r="BI279" i="16"/>
  <c r="AM279" i="16" s="1"/>
  <c r="B280" i="16"/>
  <c r="B281" i="16" s="1"/>
  <c r="B282" i="16" s="1"/>
  <c r="B283" i="16" s="1"/>
  <c r="B284" i="16" s="1"/>
  <c r="B285" i="16" s="1"/>
  <c r="B286" i="16" s="1"/>
  <c r="B287" i="16" s="1"/>
  <c r="T280" i="16"/>
  <c r="V280" i="16"/>
  <c r="X280" i="16"/>
  <c r="Z280" i="16"/>
  <c r="AB280" i="16"/>
  <c r="AD280" i="16"/>
  <c r="AF280" i="16"/>
  <c r="AH280" i="16"/>
  <c r="BA280" i="16"/>
  <c r="BD280" i="16" s="1"/>
  <c r="BC280" i="16"/>
  <c r="T281" i="16"/>
  <c r="V281" i="16"/>
  <c r="X281" i="16"/>
  <c r="Z281" i="16"/>
  <c r="AB281" i="16"/>
  <c r="AD281" i="16"/>
  <c r="AF281" i="16"/>
  <c r="AH281" i="16"/>
  <c r="BA281" i="16"/>
  <c r="BD281" i="16" s="1"/>
  <c r="BC281" i="16"/>
  <c r="T282" i="16"/>
  <c r="V282" i="16"/>
  <c r="X282" i="16"/>
  <c r="Z282" i="16"/>
  <c r="AB282" i="16"/>
  <c r="AD282" i="16"/>
  <c r="AF282" i="16"/>
  <c r="AH282" i="16"/>
  <c r="BA282" i="16"/>
  <c r="BD282" i="16" s="1"/>
  <c r="BC282" i="16"/>
  <c r="T283" i="16"/>
  <c r="V283" i="16"/>
  <c r="X283" i="16"/>
  <c r="Z283" i="16"/>
  <c r="AB283" i="16"/>
  <c r="AD283" i="16"/>
  <c r="AF283" i="16"/>
  <c r="AH283" i="16"/>
  <c r="BA283" i="16"/>
  <c r="BD283" i="16" s="1"/>
  <c r="BC283" i="16"/>
  <c r="T284" i="16"/>
  <c r="V284" i="16"/>
  <c r="X284" i="16"/>
  <c r="Z284" i="16"/>
  <c r="AB284" i="16"/>
  <c r="AD284" i="16"/>
  <c r="AF284" i="16"/>
  <c r="AH284" i="16"/>
  <c r="BA284" i="16"/>
  <c r="BD284" i="16" s="1"/>
  <c r="BC284" i="16"/>
  <c r="T285" i="16"/>
  <c r="V285" i="16"/>
  <c r="X285" i="16"/>
  <c r="Z285" i="16"/>
  <c r="AB285" i="16"/>
  <c r="AD285" i="16"/>
  <c r="AF285" i="16"/>
  <c r="AH285" i="16"/>
  <c r="BA285" i="16"/>
  <c r="BD285" i="16" s="1"/>
  <c r="BC285" i="16"/>
  <c r="T286" i="16"/>
  <c r="V286" i="16"/>
  <c r="X286" i="16"/>
  <c r="Z286" i="16"/>
  <c r="AB286" i="16"/>
  <c r="AD286" i="16"/>
  <c r="AF286" i="16"/>
  <c r="AH286" i="16"/>
  <c r="BA286" i="16"/>
  <c r="BD286" i="16" s="1"/>
  <c r="BC286" i="16"/>
  <c r="T287" i="16"/>
  <c r="V287" i="16"/>
  <c r="X287" i="16"/>
  <c r="Z287" i="16"/>
  <c r="AB287" i="16"/>
  <c r="AD287" i="16"/>
  <c r="AF287" i="16"/>
  <c r="AH287" i="16"/>
  <c r="BA287" i="16"/>
  <c r="BD287" i="16" s="1"/>
  <c r="BC287" i="16"/>
  <c r="I288" i="16"/>
  <c r="J288" i="16"/>
  <c r="T288" i="16"/>
  <c r="V288" i="16"/>
  <c r="X288" i="16"/>
  <c r="Z288" i="16"/>
  <c r="AB288" i="16"/>
  <c r="AD288" i="16"/>
  <c r="AF288" i="16"/>
  <c r="AH288" i="16"/>
  <c r="AL288" i="16"/>
  <c r="AZ288" i="16"/>
  <c r="BA288" i="16"/>
  <c r="BB288" i="16"/>
  <c r="BC288" i="16"/>
  <c r="BE288" i="16"/>
  <c r="BG288" i="16" s="1"/>
  <c r="BF288" i="16"/>
  <c r="BI288" i="16"/>
  <c r="AM288" i="16" s="1"/>
  <c r="B289" i="16"/>
  <c r="B290" i="16" s="1"/>
  <c r="B291" i="16" s="1"/>
  <c r="B292" i="16" s="1"/>
  <c r="B293" i="16" s="1"/>
  <c r="B294" i="16" s="1"/>
  <c r="B295" i="16" s="1"/>
  <c r="B296" i="16" s="1"/>
  <c r="T289" i="16"/>
  <c r="V289" i="16"/>
  <c r="X289" i="16"/>
  <c r="Z289" i="16"/>
  <c r="AB289" i="16"/>
  <c r="AD289" i="16"/>
  <c r="AF289" i="16"/>
  <c r="AH289" i="16"/>
  <c r="BA289" i="16"/>
  <c r="BD289" i="16" s="1"/>
  <c r="BC289" i="16"/>
  <c r="T290" i="16"/>
  <c r="V290" i="16"/>
  <c r="X290" i="16"/>
  <c r="Z290" i="16"/>
  <c r="AB290" i="16"/>
  <c r="AD290" i="16"/>
  <c r="AF290" i="16"/>
  <c r="AH290" i="16"/>
  <c r="BA290" i="16"/>
  <c r="BD290" i="16" s="1"/>
  <c r="BC290" i="16"/>
  <c r="T291" i="16"/>
  <c r="V291" i="16"/>
  <c r="X291" i="16"/>
  <c r="Z291" i="16"/>
  <c r="AB291" i="16"/>
  <c r="AD291" i="16"/>
  <c r="AF291" i="16"/>
  <c r="AH291" i="16"/>
  <c r="BA291" i="16"/>
  <c r="BD291" i="16" s="1"/>
  <c r="BC291" i="16"/>
  <c r="T292" i="16"/>
  <c r="V292" i="16"/>
  <c r="X292" i="16"/>
  <c r="Z292" i="16"/>
  <c r="AB292" i="16"/>
  <c r="AD292" i="16"/>
  <c r="AF292" i="16"/>
  <c r="AH292" i="16"/>
  <c r="BA292" i="16"/>
  <c r="BD292" i="16" s="1"/>
  <c r="BC292" i="16"/>
  <c r="T293" i="16"/>
  <c r="V293" i="16"/>
  <c r="X293" i="16"/>
  <c r="Z293" i="16"/>
  <c r="AB293" i="16"/>
  <c r="AD293" i="16"/>
  <c r="AF293" i="16"/>
  <c r="AH293" i="16"/>
  <c r="BA293" i="16"/>
  <c r="BD293" i="16" s="1"/>
  <c r="BC293" i="16"/>
  <c r="T294" i="16"/>
  <c r="V294" i="16"/>
  <c r="X294" i="16"/>
  <c r="Z294" i="16"/>
  <c r="AB294" i="16"/>
  <c r="AD294" i="16"/>
  <c r="AF294" i="16"/>
  <c r="AH294" i="16"/>
  <c r="BA294" i="16"/>
  <c r="BD294" i="16" s="1"/>
  <c r="BC294" i="16"/>
  <c r="T295" i="16"/>
  <c r="V295" i="16"/>
  <c r="X295" i="16"/>
  <c r="Z295" i="16"/>
  <c r="AB295" i="16"/>
  <c r="AD295" i="16"/>
  <c r="AF295" i="16"/>
  <c r="AH295" i="16"/>
  <c r="BA295" i="16"/>
  <c r="BD295" i="16" s="1"/>
  <c r="BC295" i="16"/>
  <c r="T296" i="16"/>
  <c r="V296" i="16"/>
  <c r="X296" i="16"/>
  <c r="Z296" i="16"/>
  <c r="AB296" i="16"/>
  <c r="AD296" i="16"/>
  <c r="AF296" i="16"/>
  <c r="AH296" i="16"/>
  <c r="BA296" i="16"/>
  <c r="BD296" i="16" s="1"/>
  <c r="BC296" i="16"/>
  <c r="I297" i="16"/>
  <c r="J297" i="16"/>
  <c r="T297" i="16"/>
  <c r="V297" i="16"/>
  <c r="X297" i="16"/>
  <c r="Z297" i="16"/>
  <c r="AB297" i="16"/>
  <c r="AD297" i="16"/>
  <c r="AF297" i="16"/>
  <c r="AH297" i="16"/>
  <c r="AL297" i="16"/>
  <c r="AZ297" i="16"/>
  <c r="BA297" i="16"/>
  <c r="BB297" i="16"/>
  <c r="BC297" i="16"/>
  <c r="BE297" i="16"/>
  <c r="BG297" i="16" s="1"/>
  <c r="BF297" i="16"/>
  <c r="BI297" i="16"/>
  <c r="AM297" i="16" s="1"/>
  <c r="B298" i="16"/>
  <c r="B299" i="16" s="1"/>
  <c r="B300" i="16" s="1"/>
  <c r="B301" i="16" s="1"/>
  <c r="B302" i="16" s="1"/>
  <c r="B303" i="16" s="1"/>
  <c r="B304" i="16" s="1"/>
  <c r="B305" i="16" s="1"/>
  <c r="T298" i="16"/>
  <c r="V298" i="16"/>
  <c r="X298" i="16"/>
  <c r="Z298" i="16"/>
  <c r="AB298" i="16"/>
  <c r="AD298" i="16"/>
  <c r="AF298" i="16"/>
  <c r="AH298" i="16"/>
  <c r="BA298" i="16"/>
  <c r="BD298" i="16" s="1"/>
  <c r="BC298" i="16"/>
  <c r="T299" i="16"/>
  <c r="V299" i="16"/>
  <c r="X299" i="16"/>
  <c r="Z299" i="16"/>
  <c r="AB299" i="16"/>
  <c r="AD299" i="16"/>
  <c r="AF299" i="16"/>
  <c r="AH299" i="16"/>
  <c r="BA299" i="16"/>
  <c r="BD299" i="16" s="1"/>
  <c r="BC299" i="16"/>
  <c r="T300" i="16"/>
  <c r="V300" i="16"/>
  <c r="X300" i="16"/>
  <c r="Z300" i="16"/>
  <c r="AB300" i="16"/>
  <c r="AD300" i="16"/>
  <c r="AF300" i="16"/>
  <c r="AH300" i="16"/>
  <c r="BA300" i="16"/>
  <c r="BD300" i="16" s="1"/>
  <c r="BC300" i="16"/>
  <c r="T301" i="16"/>
  <c r="V301" i="16"/>
  <c r="X301" i="16"/>
  <c r="Z301" i="16"/>
  <c r="AB301" i="16"/>
  <c r="AD301" i="16"/>
  <c r="AF301" i="16"/>
  <c r="AH301" i="16"/>
  <c r="BA301" i="16"/>
  <c r="BD301" i="16" s="1"/>
  <c r="BC301" i="16"/>
  <c r="T302" i="16"/>
  <c r="V302" i="16"/>
  <c r="X302" i="16"/>
  <c r="Z302" i="16"/>
  <c r="AB302" i="16"/>
  <c r="AD302" i="16"/>
  <c r="AF302" i="16"/>
  <c r="AH302" i="16"/>
  <c r="BA302" i="16"/>
  <c r="BD302" i="16" s="1"/>
  <c r="BC302" i="16"/>
  <c r="T303" i="16"/>
  <c r="V303" i="16"/>
  <c r="X303" i="16"/>
  <c r="Z303" i="16"/>
  <c r="AB303" i="16"/>
  <c r="AD303" i="16"/>
  <c r="AF303" i="16"/>
  <c r="AH303" i="16"/>
  <c r="BA303" i="16"/>
  <c r="BD303" i="16" s="1"/>
  <c r="BC303" i="16"/>
  <c r="T304" i="16"/>
  <c r="V304" i="16"/>
  <c r="X304" i="16"/>
  <c r="Z304" i="16"/>
  <c r="AB304" i="16"/>
  <c r="AD304" i="16"/>
  <c r="AF304" i="16"/>
  <c r="AH304" i="16"/>
  <c r="BA304" i="16"/>
  <c r="BD304" i="16" s="1"/>
  <c r="BC304" i="16"/>
  <c r="T305" i="16"/>
  <c r="V305" i="16"/>
  <c r="X305" i="16"/>
  <c r="Z305" i="16"/>
  <c r="AB305" i="16"/>
  <c r="AD305" i="16"/>
  <c r="AF305" i="16"/>
  <c r="AH305" i="16"/>
  <c r="BA305" i="16"/>
  <c r="BD305" i="16" s="1"/>
  <c r="BC305" i="16"/>
  <c r="I306" i="16"/>
  <c r="J306" i="16"/>
  <c r="T306" i="16"/>
  <c r="V306" i="16"/>
  <c r="X306" i="16"/>
  <c r="Z306" i="16"/>
  <c r="AB306" i="16"/>
  <c r="AD306" i="16"/>
  <c r="AF306" i="16"/>
  <c r="AH306" i="16"/>
  <c r="AL306" i="16"/>
  <c r="AZ306" i="16"/>
  <c r="BA306" i="16"/>
  <c r="BB306" i="16"/>
  <c r="BC306" i="16"/>
  <c r="BE306" i="16"/>
  <c r="BG306" i="16" s="1"/>
  <c r="BF306" i="16"/>
  <c r="BI306" i="16"/>
  <c r="AM306" i="16" s="1"/>
  <c r="B307" i="16"/>
  <c r="B308" i="16" s="1"/>
  <c r="B309" i="16" s="1"/>
  <c r="B310" i="16" s="1"/>
  <c r="B311" i="16" s="1"/>
  <c r="B312" i="16" s="1"/>
  <c r="B313" i="16" s="1"/>
  <c r="B314" i="16" s="1"/>
  <c r="T307" i="16"/>
  <c r="V307" i="16"/>
  <c r="X307" i="16"/>
  <c r="Z307" i="16"/>
  <c r="AB307" i="16"/>
  <c r="AD307" i="16"/>
  <c r="AF307" i="16"/>
  <c r="AH307" i="16"/>
  <c r="BA307" i="16"/>
  <c r="BD307" i="16" s="1"/>
  <c r="BC307" i="16"/>
  <c r="T308" i="16"/>
  <c r="V308" i="16"/>
  <c r="X308" i="16"/>
  <c r="Z308" i="16"/>
  <c r="AB308" i="16"/>
  <c r="AD308" i="16"/>
  <c r="AF308" i="16"/>
  <c r="AH308" i="16"/>
  <c r="BA308" i="16"/>
  <c r="BD308" i="16" s="1"/>
  <c r="BC308" i="16"/>
  <c r="T309" i="16"/>
  <c r="V309" i="16"/>
  <c r="X309" i="16"/>
  <c r="Z309" i="16"/>
  <c r="AB309" i="16"/>
  <c r="AD309" i="16"/>
  <c r="AF309" i="16"/>
  <c r="AH309" i="16"/>
  <c r="BA309" i="16"/>
  <c r="BD309" i="16" s="1"/>
  <c r="BC309" i="16"/>
  <c r="T310" i="16"/>
  <c r="V310" i="16"/>
  <c r="X310" i="16"/>
  <c r="Z310" i="16"/>
  <c r="AB310" i="16"/>
  <c r="AD310" i="16"/>
  <c r="AF310" i="16"/>
  <c r="AH310" i="16"/>
  <c r="BA310" i="16"/>
  <c r="BD310" i="16" s="1"/>
  <c r="BC310" i="16"/>
  <c r="T311" i="16"/>
  <c r="V311" i="16"/>
  <c r="X311" i="16"/>
  <c r="Z311" i="16"/>
  <c r="AB311" i="16"/>
  <c r="AD311" i="16"/>
  <c r="AF311" i="16"/>
  <c r="AH311" i="16"/>
  <c r="BA311" i="16"/>
  <c r="BD311" i="16" s="1"/>
  <c r="BC311" i="16"/>
  <c r="T312" i="16"/>
  <c r="V312" i="16"/>
  <c r="X312" i="16"/>
  <c r="Z312" i="16"/>
  <c r="AB312" i="16"/>
  <c r="AD312" i="16"/>
  <c r="AF312" i="16"/>
  <c r="AH312" i="16"/>
  <c r="BA312" i="16"/>
  <c r="BD312" i="16" s="1"/>
  <c r="BC312" i="16"/>
  <c r="T313" i="16"/>
  <c r="V313" i="16"/>
  <c r="X313" i="16"/>
  <c r="Z313" i="16"/>
  <c r="AB313" i="16"/>
  <c r="AD313" i="16"/>
  <c r="AF313" i="16"/>
  <c r="AH313" i="16"/>
  <c r="BA313" i="16"/>
  <c r="BD313" i="16" s="1"/>
  <c r="BC313" i="16"/>
  <c r="T314" i="16"/>
  <c r="V314" i="16"/>
  <c r="X314" i="16"/>
  <c r="Z314" i="16"/>
  <c r="AB314" i="16"/>
  <c r="AD314" i="16"/>
  <c r="AF314" i="16"/>
  <c r="AH314" i="16"/>
  <c r="BA314" i="16"/>
  <c r="BD314" i="16" s="1"/>
  <c r="BC314" i="16"/>
  <c r="I315" i="16"/>
  <c r="J315" i="16"/>
  <c r="T315" i="16"/>
  <c r="V315" i="16"/>
  <c r="X315" i="16"/>
  <c r="Z315" i="16"/>
  <c r="AB315" i="16"/>
  <c r="AD315" i="16"/>
  <c r="AF315" i="16"/>
  <c r="AH315" i="16"/>
  <c r="AL315" i="16"/>
  <c r="AZ315" i="16"/>
  <c r="BA315" i="16"/>
  <c r="BB315" i="16"/>
  <c r="BC315" i="16"/>
  <c r="BE315" i="16"/>
  <c r="BG315" i="16" s="1"/>
  <c r="BF315" i="16"/>
  <c r="BI315" i="16"/>
  <c r="AM315" i="16" s="1"/>
  <c r="B316" i="16"/>
  <c r="B317" i="16" s="1"/>
  <c r="B318" i="16" s="1"/>
  <c r="B319" i="16" s="1"/>
  <c r="B320" i="16" s="1"/>
  <c r="B321" i="16" s="1"/>
  <c r="B322" i="16" s="1"/>
  <c r="B323" i="16" s="1"/>
  <c r="T316" i="16"/>
  <c r="V316" i="16"/>
  <c r="X316" i="16"/>
  <c r="Z316" i="16"/>
  <c r="AB316" i="16"/>
  <c r="AD316" i="16"/>
  <c r="AF316" i="16"/>
  <c r="AH316" i="16"/>
  <c r="BA316" i="16"/>
  <c r="BD316" i="16" s="1"/>
  <c r="BC316" i="16"/>
  <c r="T317" i="16"/>
  <c r="V317" i="16"/>
  <c r="X317" i="16"/>
  <c r="Z317" i="16"/>
  <c r="AB317" i="16"/>
  <c r="AD317" i="16"/>
  <c r="AF317" i="16"/>
  <c r="AH317" i="16"/>
  <c r="BA317" i="16"/>
  <c r="BD317" i="16" s="1"/>
  <c r="BC317" i="16"/>
  <c r="T318" i="16"/>
  <c r="V318" i="16"/>
  <c r="X318" i="16"/>
  <c r="Z318" i="16"/>
  <c r="AB318" i="16"/>
  <c r="AD318" i="16"/>
  <c r="AF318" i="16"/>
  <c r="AH318" i="16"/>
  <c r="BA318" i="16"/>
  <c r="BD318" i="16" s="1"/>
  <c r="BC318" i="16"/>
  <c r="T319" i="16"/>
  <c r="V319" i="16"/>
  <c r="X319" i="16"/>
  <c r="Z319" i="16"/>
  <c r="AB319" i="16"/>
  <c r="AD319" i="16"/>
  <c r="AF319" i="16"/>
  <c r="AH319" i="16"/>
  <c r="BA319" i="16"/>
  <c r="BD319" i="16" s="1"/>
  <c r="BC319" i="16"/>
  <c r="T320" i="16"/>
  <c r="V320" i="16"/>
  <c r="X320" i="16"/>
  <c r="Z320" i="16"/>
  <c r="AB320" i="16"/>
  <c r="AD320" i="16"/>
  <c r="AF320" i="16"/>
  <c r="AH320" i="16"/>
  <c r="BA320" i="16"/>
  <c r="BD320" i="16" s="1"/>
  <c r="BC320" i="16"/>
  <c r="T321" i="16"/>
  <c r="V321" i="16"/>
  <c r="X321" i="16"/>
  <c r="Z321" i="16"/>
  <c r="AB321" i="16"/>
  <c r="AD321" i="16"/>
  <c r="AF321" i="16"/>
  <c r="AH321" i="16"/>
  <c r="BA321" i="16"/>
  <c r="BD321" i="16" s="1"/>
  <c r="BC321" i="16"/>
  <c r="T322" i="16"/>
  <c r="V322" i="16"/>
  <c r="X322" i="16"/>
  <c r="Z322" i="16"/>
  <c r="AB322" i="16"/>
  <c r="AD322" i="16"/>
  <c r="AF322" i="16"/>
  <c r="AH322" i="16"/>
  <c r="BA322" i="16"/>
  <c r="BD322" i="16" s="1"/>
  <c r="BC322" i="16"/>
  <c r="T323" i="16"/>
  <c r="V323" i="16"/>
  <c r="X323" i="16"/>
  <c r="Z323" i="16"/>
  <c r="AB323" i="16"/>
  <c r="AD323" i="16"/>
  <c r="AF323" i="16"/>
  <c r="AH323" i="16"/>
  <c r="BA323" i="16"/>
  <c r="BD323" i="16" s="1"/>
  <c r="BC323" i="16"/>
  <c r="I324" i="16"/>
  <c r="J324" i="16"/>
  <c r="T324" i="16"/>
  <c r="V324" i="16"/>
  <c r="X324" i="16"/>
  <c r="Z324" i="16"/>
  <c r="AB324" i="16"/>
  <c r="AD324" i="16"/>
  <c r="AF324" i="16"/>
  <c r="AH324" i="16"/>
  <c r="AL324" i="16"/>
  <c r="AZ324" i="16"/>
  <c r="BA324" i="16"/>
  <c r="BB324" i="16"/>
  <c r="BC324" i="16"/>
  <c r="BE324" i="16"/>
  <c r="BG324" i="16" s="1"/>
  <c r="BF324" i="16"/>
  <c r="BI324" i="16"/>
  <c r="AM324" i="16" s="1"/>
  <c r="B325" i="16"/>
  <c r="B326" i="16" s="1"/>
  <c r="B327" i="16" s="1"/>
  <c r="B328" i="16" s="1"/>
  <c r="B329" i="16" s="1"/>
  <c r="B330" i="16" s="1"/>
  <c r="B331" i="16" s="1"/>
  <c r="B332" i="16" s="1"/>
  <c r="T325" i="16"/>
  <c r="V325" i="16"/>
  <c r="X325" i="16"/>
  <c r="Z325" i="16"/>
  <c r="AB325" i="16"/>
  <c r="AD325" i="16"/>
  <c r="AF325" i="16"/>
  <c r="AH325" i="16"/>
  <c r="BA325" i="16"/>
  <c r="BD325" i="16" s="1"/>
  <c r="BC325" i="16"/>
  <c r="T326" i="16"/>
  <c r="V326" i="16"/>
  <c r="X326" i="16"/>
  <c r="Z326" i="16"/>
  <c r="AB326" i="16"/>
  <c r="AD326" i="16"/>
  <c r="AF326" i="16"/>
  <c r="AH326" i="16"/>
  <c r="BA326" i="16"/>
  <c r="BD326" i="16" s="1"/>
  <c r="BC326" i="16"/>
  <c r="T327" i="16"/>
  <c r="V327" i="16"/>
  <c r="X327" i="16"/>
  <c r="Z327" i="16"/>
  <c r="AB327" i="16"/>
  <c r="AD327" i="16"/>
  <c r="AF327" i="16"/>
  <c r="AH327" i="16"/>
  <c r="BA327" i="16"/>
  <c r="BD327" i="16" s="1"/>
  <c r="BC327" i="16"/>
  <c r="T328" i="16"/>
  <c r="V328" i="16"/>
  <c r="X328" i="16"/>
  <c r="Z328" i="16"/>
  <c r="AB328" i="16"/>
  <c r="AD328" i="16"/>
  <c r="AF328" i="16"/>
  <c r="AH328" i="16"/>
  <c r="BA328" i="16"/>
  <c r="BD328" i="16" s="1"/>
  <c r="BC328" i="16"/>
  <c r="T329" i="16"/>
  <c r="V329" i="16"/>
  <c r="X329" i="16"/>
  <c r="Z329" i="16"/>
  <c r="AB329" i="16"/>
  <c r="AD329" i="16"/>
  <c r="AF329" i="16"/>
  <c r="AH329" i="16"/>
  <c r="BA329" i="16"/>
  <c r="BD329" i="16" s="1"/>
  <c r="BC329" i="16"/>
  <c r="T330" i="16"/>
  <c r="V330" i="16"/>
  <c r="X330" i="16"/>
  <c r="Z330" i="16"/>
  <c r="AB330" i="16"/>
  <c r="AD330" i="16"/>
  <c r="AF330" i="16"/>
  <c r="AH330" i="16"/>
  <c r="BA330" i="16"/>
  <c r="BD330" i="16" s="1"/>
  <c r="BC330" i="16"/>
  <c r="T331" i="16"/>
  <c r="V331" i="16"/>
  <c r="X331" i="16"/>
  <c r="Z331" i="16"/>
  <c r="AB331" i="16"/>
  <c r="AD331" i="16"/>
  <c r="AF331" i="16"/>
  <c r="AH331" i="16"/>
  <c r="BA331" i="16"/>
  <c r="BD331" i="16" s="1"/>
  <c r="BC331" i="16"/>
  <c r="T332" i="16"/>
  <c r="V332" i="16"/>
  <c r="X332" i="16"/>
  <c r="Z332" i="16"/>
  <c r="AB332" i="16"/>
  <c r="AD332" i="16"/>
  <c r="AF332" i="16"/>
  <c r="AH332" i="16"/>
  <c r="BA332" i="16"/>
  <c r="BD332" i="16" s="1"/>
  <c r="BC332" i="16"/>
  <c r="I333" i="16"/>
  <c r="J333" i="16"/>
  <c r="T333" i="16"/>
  <c r="V333" i="16"/>
  <c r="X333" i="16"/>
  <c r="Z333" i="16"/>
  <c r="AB333" i="16"/>
  <c r="AD333" i="16"/>
  <c r="AF333" i="16"/>
  <c r="AH333" i="16"/>
  <c r="AL333" i="16"/>
  <c r="AZ333" i="16"/>
  <c r="BA333" i="16"/>
  <c r="BB333" i="16"/>
  <c r="BC333" i="16"/>
  <c r="BE333" i="16"/>
  <c r="BG333" i="16" s="1"/>
  <c r="AJ333" i="16" s="1"/>
  <c r="AK333" i="16" s="1"/>
  <c r="BF333" i="16"/>
  <c r="BI333" i="16"/>
  <c r="AM333" i="16" s="1"/>
  <c r="B334" i="16"/>
  <c r="B335" i="16" s="1"/>
  <c r="B336" i="16" s="1"/>
  <c r="B337" i="16" s="1"/>
  <c r="B338" i="16" s="1"/>
  <c r="B339" i="16" s="1"/>
  <c r="B340" i="16" s="1"/>
  <c r="B341" i="16" s="1"/>
  <c r="T334" i="16"/>
  <c r="V334" i="16"/>
  <c r="X334" i="16"/>
  <c r="Z334" i="16"/>
  <c r="AB334" i="16"/>
  <c r="AD334" i="16"/>
  <c r="AF334" i="16"/>
  <c r="AH334" i="16"/>
  <c r="BA334" i="16"/>
  <c r="BD334" i="16" s="1"/>
  <c r="BC334" i="16"/>
  <c r="T335" i="16"/>
  <c r="V335" i="16"/>
  <c r="X335" i="16"/>
  <c r="Z335" i="16"/>
  <c r="AB335" i="16"/>
  <c r="AD335" i="16"/>
  <c r="AF335" i="16"/>
  <c r="AH335" i="16"/>
  <c r="BA335" i="16"/>
  <c r="BD335" i="16" s="1"/>
  <c r="BC335" i="16"/>
  <c r="T336" i="16"/>
  <c r="V336" i="16"/>
  <c r="X336" i="16"/>
  <c r="Z336" i="16"/>
  <c r="AB336" i="16"/>
  <c r="AD336" i="16"/>
  <c r="AF336" i="16"/>
  <c r="AH336" i="16"/>
  <c r="BA336" i="16"/>
  <c r="BD336" i="16" s="1"/>
  <c r="BC336" i="16"/>
  <c r="T337" i="16"/>
  <c r="V337" i="16"/>
  <c r="X337" i="16"/>
  <c r="Z337" i="16"/>
  <c r="AB337" i="16"/>
  <c r="AD337" i="16"/>
  <c r="AF337" i="16"/>
  <c r="AH337" i="16"/>
  <c r="BA337" i="16"/>
  <c r="BD337" i="16" s="1"/>
  <c r="BC337" i="16"/>
  <c r="T338" i="16"/>
  <c r="V338" i="16"/>
  <c r="X338" i="16"/>
  <c r="Z338" i="16"/>
  <c r="AB338" i="16"/>
  <c r="AD338" i="16"/>
  <c r="AF338" i="16"/>
  <c r="AH338" i="16"/>
  <c r="BA338" i="16"/>
  <c r="BD338" i="16" s="1"/>
  <c r="BC338" i="16"/>
  <c r="T339" i="16"/>
  <c r="V339" i="16"/>
  <c r="X339" i="16"/>
  <c r="Z339" i="16"/>
  <c r="AB339" i="16"/>
  <c r="AD339" i="16"/>
  <c r="AF339" i="16"/>
  <c r="AH339" i="16"/>
  <c r="BA339" i="16"/>
  <c r="BD339" i="16" s="1"/>
  <c r="BC339" i="16"/>
  <c r="T340" i="16"/>
  <c r="V340" i="16"/>
  <c r="X340" i="16"/>
  <c r="Z340" i="16"/>
  <c r="AB340" i="16"/>
  <c r="AD340" i="16"/>
  <c r="AF340" i="16"/>
  <c r="AH340" i="16"/>
  <c r="BA340" i="16"/>
  <c r="BD340" i="16" s="1"/>
  <c r="BC340" i="16"/>
  <c r="T341" i="16"/>
  <c r="V341" i="16"/>
  <c r="X341" i="16"/>
  <c r="Z341" i="16"/>
  <c r="AB341" i="16"/>
  <c r="AD341" i="16"/>
  <c r="AF341" i="16"/>
  <c r="AH341" i="16"/>
  <c r="BA341" i="16"/>
  <c r="BD341" i="16" s="1"/>
  <c r="BC341" i="16"/>
  <c r="I342" i="16"/>
  <c r="J342" i="16"/>
  <c r="T342" i="16"/>
  <c r="V342" i="16"/>
  <c r="X342" i="16"/>
  <c r="Z342" i="16"/>
  <c r="AB342" i="16"/>
  <c r="AD342" i="16"/>
  <c r="AF342" i="16"/>
  <c r="AH342" i="16"/>
  <c r="AL342" i="16"/>
  <c r="AZ342" i="16"/>
  <c r="BA342" i="16"/>
  <c r="BB342" i="16"/>
  <c r="BC342" i="16"/>
  <c r="BE342" i="16"/>
  <c r="BG342" i="16" s="1"/>
  <c r="AJ342" i="16" s="1"/>
  <c r="AK342" i="16" s="1"/>
  <c r="BF342" i="16"/>
  <c r="BI342" i="16"/>
  <c r="AM342" i="16" s="1"/>
  <c r="B343" i="16"/>
  <c r="B344" i="16" s="1"/>
  <c r="B345" i="16" s="1"/>
  <c r="B346" i="16" s="1"/>
  <c r="B347" i="16" s="1"/>
  <c r="B348" i="16" s="1"/>
  <c r="B349" i="16" s="1"/>
  <c r="B350" i="16" s="1"/>
  <c r="T343" i="16"/>
  <c r="V343" i="16"/>
  <c r="X343" i="16"/>
  <c r="Z343" i="16"/>
  <c r="AB343" i="16"/>
  <c r="AD343" i="16"/>
  <c r="AF343" i="16"/>
  <c r="AH343" i="16"/>
  <c r="BA343" i="16"/>
  <c r="BD343" i="16" s="1"/>
  <c r="BC343" i="16"/>
  <c r="T344" i="16"/>
  <c r="V344" i="16"/>
  <c r="X344" i="16"/>
  <c r="Z344" i="16"/>
  <c r="AB344" i="16"/>
  <c r="AD344" i="16"/>
  <c r="AF344" i="16"/>
  <c r="AH344" i="16"/>
  <c r="BA344" i="16"/>
  <c r="BD344" i="16" s="1"/>
  <c r="BC344" i="16"/>
  <c r="T345" i="16"/>
  <c r="V345" i="16"/>
  <c r="X345" i="16"/>
  <c r="Z345" i="16"/>
  <c r="AB345" i="16"/>
  <c r="AD345" i="16"/>
  <c r="AF345" i="16"/>
  <c r="AH345" i="16"/>
  <c r="BA345" i="16"/>
  <c r="BD345" i="16" s="1"/>
  <c r="BC345" i="16"/>
  <c r="T346" i="16"/>
  <c r="V346" i="16"/>
  <c r="X346" i="16"/>
  <c r="Z346" i="16"/>
  <c r="AB346" i="16"/>
  <c r="AD346" i="16"/>
  <c r="AF346" i="16"/>
  <c r="AH346" i="16"/>
  <c r="BA346" i="16"/>
  <c r="BD346" i="16" s="1"/>
  <c r="BC346" i="16"/>
  <c r="T347" i="16"/>
  <c r="V347" i="16"/>
  <c r="X347" i="16"/>
  <c r="Z347" i="16"/>
  <c r="AB347" i="16"/>
  <c r="AD347" i="16"/>
  <c r="AF347" i="16"/>
  <c r="AH347" i="16"/>
  <c r="BA347" i="16"/>
  <c r="BD347" i="16" s="1"/>
  <c r="BC347" i="16"/>
  <c r="T348" i="16"/>
  <c r="V348" i="16"/>
  <c r="X348" i="16"/>
  <c r="Z348" i="16"/>
  <c r="AB348" i="16"/>
  <c r="AD348" i="16"/>
  <c r="AF348" i="16"/>
  <c r="AH348" i="16"/>
  <c r="BA348" i="16"/>
  <c r="BD348" i="16" s="1"/>
  <c r="BC348" i="16"/>
  <c r="T349" i="16"/>
  <c r="V349" i="16"/>
  <c r="X349" i="16"/>
  <c r="Z349" i="16"/>
  <c r="AB349" i="16"/>
  <c r="AD349" i="16"/>
  <c r="AF349" i="16"/>
  <c r="AH349" i="16"/>
  <c r="BA349" i="16"/>
  <c r="BD349" i="16" s="1"/>
  <c r="BC349" i="16"/>
  <c r="T350" i="16"/>
  <c r="V350" i="16"/>
  <c r="X350" i="16"/>
  <c r="Z350" i="16"/>
  <c r="AB350" i="16"/>
  <c r="AD350" i="16"/>
  <c r="AF350" i="16"/>
  <c r="AH350" i="16"/>
  <c r="BA350" i="16"/>
  <c r="BD350" i="16" s="1"/>
  <c r="BC350" i="16"/>
  <c r="I351" i="16"/>
  <c r="J351" i="16"/>
  <c r="T351" i="16"/>
  <c r="V351" i="16"/>
  <c r="X351" i="16"/>
  <c r="Z351" i="16"/>
  <c r="AB351" i="16"/>
  <c r="AD351" i="16"/>
  <c r="AF351" i="16"/>
  <c r="AH351" i="16"/>
  <c r="AL351" i="16"/>
  <c r="AZ351" i="16"/>
  <c r="BA351" i="16"/>
  <c r="BB351" i="16"/>
  <c r="BC351" i="16"/>
  <c r="BE351" i="16"/>
  <c r="BG351" i="16" s="1"/>
  <c r="AJ351" i="16" s="1"/>
  <c r="AK351" i="16" s="1"/>
  <c r="BF351" i="16"/>
  <c r="BI351" i="16"/>
  <c r="AM351" i="16" s="1"/>
  <c r="B352" i="16"/>
  <c r="B353" i="16" s="1"/>
  <c r="B354" i="16" s="1"/>
  <c r="B355" i="16" s="1"/>
  <c r="B356" i="16" s="1"/>
  <c r="B357" i="16" s="1"/>
  <c r="B358" i="16" s="1"/>
  <c r="B359" i="16" s="1"/>
  <c r="T352" i="16"/>
  <c r="V352" i="16"/>
  <c r="X352" i="16"/>
  <c r="Z352" i="16"/>
  <c r="AB352" i="16"/>
  <c r="AD352" i="16"/>
  <c r="AF352" i="16"/>
  <c r="AH352" i="16"/>
  <c r="BA352" i="16"/>
  <c r="BD352" i="16" s="1"/>
  <c r="BC352" i="16"/>
  <c r="T353" i="16"/>
  <c r="V353" i="16"/>
  <c r="X353" i="16"/>
  <c r="Z353" i="16"/>
  <c r="AB353" i="16"/>
  <c r="AD353" i="16"/>
  <c r="AF353" i="16"/>
  <c r="AH353" i="16"/>
  <c r="BA353" i="16"/>
  <c r="BD353" i="16" s="1"/>
  <c r="BC353" i="16"/>
  <c r="T354" i="16"/>
  <c r="V354" i="16"/>
  <c r="X354" i="16"/>
  <c r="Z354" i="16"/>
  <c r="AB354" i="16"/>
  <c r="AD354" i="16"/>
  <c r="AF354" i="16"/>
  <c r="AH354" i="16"/>
  <c r="BA354" i="16"/>
  <c r="BD354" i="16" s="1"/>
  <c r="BC354" i="16"/>
  <c r="T355" i="16"/>
  <c r="V355" i="16"/>
  <c r="X355" i="16"/>
  <c r="Z355" i="16"/>
  <c r="AB355" i="16"/>
  <c r="AD355" i="16"/>
  <c r="AF355" i="16"/>
  <c r="AH355" i="16"/>
  <c r="BA355" i="16"/>
  <c r="BD355" i="16" s="1"/>
  <c r="BC355" i="16"/>
  <c r="T356" i="16"/>
  <c r="V356" i="16"/>
  <c r="X356" i="16"/>
  <c r="Z356" i="16"/>
  <c r="AB356" i="16"/>
  <c r="AD356" i="16"/>
  <c r="AF356" i="16"/>
  <c r="AH356" i="16"/>
  <c r="BA356" i="16"/>
  <c r="BD356" i="16" s="1"/>
  <c r="BC356" i="16"/>
  <c r="T357" i="16"/>
  <c r="V357" i="16"/>
  <c r="X357" i="16"/>
  <c r="Z357" i="16"/>
  <c r="AB357" i="16"/>
  <c r="AD357" i="16"/>
  <c r="AF357" i="16"/>
  <c r="AH357" i="16"/>
  <c r="BA357" i="16"/>
  <c r="BD357" i="16" s="1"/>
  <c r="BC357" i="16"/>
  <c r="T358" i="16"/>
  <c r="V358" i="16"/>
  <c r="X358" i="16"/>
  <c r="Z358" i="16"/>
  <c r="AB358" i="16"/>
  <c r="AD358" i="16"/>
  <c r="AF358" i="16"/>
  <c r="AH358" i="16"/>
  <c r="BA358" i="16"/>
  <c r="BD358" i="16" s="1"/>
  <c r="BC358" i="16"/>
  <c r="T359" i="16"/>
  <c r="V359" i="16"/>
  <c r="X359" i="16"/>
  <c r="Z359" i="16"/>
  <c r="AB359" i="16"/>
  <c r="AD359" i="16"/>
  <c r="AF359" i="16"/>
  <c r="AH359" i="16"/>
  <c r="BA359" i="16"/>
  <c r="BD359" i="16" s="1"/>
  <c r="BC359" i="16"/>
  <c r="I360" i="16"/>
  <c r="J360" i="16"/>
  <c r="T360" i="16"/>
  <c r="V360" i="16"/>
  <c r="X360" i="16"/>
  <c r="Z360" i="16"/>
  <c r="AB360" i="16"/>
  <c r="AD360" i="16"/>
  <c r="AF360" i="16"/>
  <c r="AH360" i="16"/>
  <c r="AL360" i="16"/>
  <c r="AZ360" i="16"/>
  <c r="BA360" i="16"/>
  <c r="BB360" i="16"/>
  <c r="BC360" i="16"/>
  <c r="BE360" i="16"/>
  <c r="BG360" i="16" s="1"/>
  <c r="AJ360" i="16" s="1"/>
  <c r="AK360" i="16" s="1"/>
  <c r="BF360" i="16"/>
  <c r="BI360" i="16"/>
  <c r="AM360" i="16" s="1"/>
  <c r="B361" i="16"/>
  <c r="B362" i="16" s="1"/>
  <c r="B363" i="16" s="1"/>
  <c r="B364" i="16" s="1"/>
  <c r="B365" i="16" s="1"/>
  <c r="B366" i="16" s="1"/>
  <c r="B367" i="16" s="1"/>
  <c r="B368" i="16" s="1"/>
  <c r="T361" i="16"/>
  <c r="V361" i="16"/>
  <c r="X361" i="16"/>
  <c r="Z361" i="16"/>
  <c r="AB361" i="16"/>
  <c r="AD361" i="16"/>
  <c r="AF361" i="16"/>
  <c r="AH361" i="16"/>
  <c r="BA361" i="16"/>
  <c r="BD361" i="16" s="1"/>
  <c r="BC361" i="16"/>
  <c r="T362" i="16"/>
  <c r="V362" i="16"/>
  <c r="X362" i="16"/>
  <c r="Z362" i="16"/>
  <c r="AB362" i="16"/>
  <c r="AD362" i="16"/>
  <c r="AF362" i="16"/>
  <c r="AH362" i="16"/>
  <c r="BA362" i="16"/>
  <c r="BD362" i="16" s="1"/>
  <c r="BC362" i="16"/>
  <c r="T363" i="16"/>
  <c r="V363" i="16"/>
  <c r="X363" i="16"/>
  <c r="Z363" i="16"/>
  <c r="AB363" i="16"/>
  <c r="AD363" i="16"/>
  <c r="AF363" i="16"/>
  <c r="AH363" i="16"/>
  <c r="BA363" i="16"/>
  <c r="BD363" i="16" s="1"/>
  <c r="BC363" i="16"/>
  <c r="T364" i="16"/>
  <c r="V364" i="16"/>
  <c r="X364" i="16"/>
  <c r="Z364" i="16"/>
  <c r="AB364" i="16"/>
  <c r="AD364" i="16"/>
  <c r="AF364" i="16"/>
  <c r="AH364" i="16"/>
  <c r="BA364" i="16"/>
  <c r="BD364" i="16" s="1"/>
  <c r="BC364" i="16"/>
  <c r="T365" i="16"/>
  <c r="V365" i="16"/>
  <c r="X365" i="16"/>
  <c r="Z365" i="16"/>
  <c r="AB365" i="16"/>
  <c r="AD365" i="16"/>
  <c r="AF365" i="16"/>
  <c r="AH365" i="16"/>
  <c r="BA365" i="16"/>
  <c r="BD365" i="16" s="1"/>
  <c r="BC365" i="16"/>
  <c r="T366" i="16"/>
  <c r="V366" i="16"/>
  <c r="X366" i="16"/>
  <c r="Z366" i="16"/>
  <c r="AB366" i="16"/>
  <c r="AD366" i="16"/>
  <c r="AF366" i="16"/>
  <c r="AH366" i="16"/>
  <c r="BA366" i="16"/>
  <c r="BD366" i="16" s="1"/>
  <c r="BC366" i="16"/>
  <c r="T367" i="16"/>
  <c r="V367" i="16"/>
  <c r="X367" i="16"/>
  <c r="Z367" i="16"/>
  <c r="AB367" i="16"/>
  <c r="AD367" i="16"/>
  <c r="AF367" i="16"/>
  <c r="AH367" i="16"/>
  <c r="BA367" i="16"/>
  <c r="BD367" i="16" s="1"/>
  <c r="BC367" i="16"/>
  <c r="T368" i="16"/>
  <c r="V368" i="16"/>
  <c r="X368" i="16"/>
  <c r="Z368" i="16"/>
  <c r="AB368" i="16"/>
  <c r="AD368" i="16"/>
  <c r="AF368" i="16"/>
  <c r="AH368" i="16"/>
  <c r="BA368" i="16"/>
  <c r="BD368" i="16" s="1"/>
  <c r="BC368" i="16"/>
  <c r="I369" i="16"/>
  <c r="J369" i="16"/>
  <c r="T369" i="16"/>
  <c r="V369" i="16"/>
  <c r="X369" i="16"/>
  <c r="Z369" i="16"/>
  <c r="AB369" i="16"/>
  <c r="AD369" i="16"/>
  <c r="AF369" i="16"/>
  <c r="AH369" i="16"/>
  <c r="AL369" i="16"/>
  <c r="AZ369" i="16"/>
  <c r="BA369" i="16"/>
  <c r="BB369" i="16"/>
  <c r="BC369" i="16"/>
  <c r="BE369" i="16"/>
  <c r="BG369" i="16" s="1"/>
  <c r="BF369" i="16"/>
  <c r="BI369" i="16"/>
  <c r="AM369" i="16" s="1"/>
  <c r="B370" i="16"/>
  <c r="B371" i="16" s="1"/>
  <c r="B372" i="16" s="1"/>
  <c r="B373" i="16" s="1"/>
  <c r="B374" i="16" s="1"/>
  <c r="B375" i="16" s="1"/>
  <c r="B376" i="16" s="1"/>
  <c r="B377" i="16" s="1"/>
  <c r="T370" i="16"/>
  <c r="V370" i="16"/>
  <c r="X370" i="16"/>
  <c r="Z370" i="16"/>
  <c r="AB370" i="16"/>
  <c r="AD370" i="16"/>
  <c r="AF370" i="16"/>
  <c r="AH370" i="16"/>
  <c r="BA370" i="16"/>
  <c r="BD370" i="16" s="1"/>
  <c r="BC370" i="16"/>
  <c r="T371" i="16"/>
  <c r="V371" i="16"/>
  <c r="X371" i="16"/>
  <c r="Z371" i="16"/>
  <c r="AB371" i="16"/>
  <c r="AD371" i="16"/>
  <c r="AF371" i="16"/>
  <c r="AH371" i="16"/>
  <c r="BA371" i="16"/>
  <c r="BD371" i="16" s="1"/>
  <c r="BC371" i="16"/>
  <c r="T372" i="16"/>
  <c r="V372" i="16"/>
  <c r="X372" i="16"/>
  <c r="Z372" i="16"/>
  <c r="AB372" i="16"/>
  <c r="AD372" i="16"/>
  <c r="AF372" i="16"/>
  <c r="AH372" i="16"/>
  <c r="BA372" i="16"/>
  <c r="BD372" i="16" s="1"/>
  <c r="BC372" i="16"/>
  <c r="T373" i="16"/>
  <c r="V373" i="16"/>
  <c r="X373" i="16"/>
  <c r="Z373" i="16"/>
  <c r="AB373" i="16"/>
  <c r="AD373" i="16"/>
  <c r="AF373" i="16"/>
  <c r="AH373" i="16"/>
  <c r="BA373" i="16"/>
  <c r="BD373" i="16" s="1"/>
  <c r="BC373" i="16"/>
  <c r="T374" i="16"/>
  <c r="V374" i="16"/>
  <c r="X374" i="16"/>
  <c r="Z374" i="16"/>
  <c r="AB374" i="16"/>
  <c r="AD374" i="16"/>
  <c r="AF374" i="16"/>
  <c r="AH374" i="16"/>
  <c r="BA374" i="16"/>
  <c r="BD374" i="16" s="1"/>
  <c r="BC374" i="16"/>
  <c r="T375" i="16"/>
  <c r="V375" i="16"/>
  <c r="X375" i="16"/>
  <c r="Z375" i="16"/>
  <c r="AB375" i="16"/>
  <c r="AD375" i="16"/>
  <c r="AF375" i="16"/>
  <c r="AH375" i="16"/>
  <c r="BA375" i="16"/>
  <c r="BD375" i="16" s="1"/>
  <c r="BC375" i="16"/>
  <c r="T376" i="16"/>
  <c r="V376" i="16"/>
  <c r="X376" i="16"/>
  <c r="Z376" i="16"/>
  <c r="AB376" i="16"/>
  <c r="AD376" i="16"/>
  <c r="AF376" i="16"/>
  <c r="AH376" i="16"/>
  <c r="BA376" i="16"/>
  <c r="BD376" i="16" s="1"/>
  <c r="BC376" i="16"/>
  <c r="T377" i="16"/>
  <c r="V377" i="16"/>
  <c r="X377" i="16"/>
  <c r="Z377" i="16"/>
  <c r="AB377" i="16"/>
  <c r="AD377" i="16"/>
  <c r="AF377" i="16"/>
  <c r="AH377" i="16"/>
  <c r="BA377" i="16"/>
  <c r="BD377" i="16" s="1"/>
  <c r="BC377" i="16"/>
  <c r="I378" i="16"/>
  <c r="J378" i="16"/>
  <c r="T378" i="16"/>
  <c r="V378" i="16"/>
  <c r="X378" i="16"/>
  <c r="Z378" i="16"/>
  <c r="AB378" i="16"/>
  <c r="AD378" i="16"/>
  <c r="AF378" i="16"/>
  <c r="AH378" i="16"/>
  <c r="AL378" i="16"/>
  <c r="AZ378" i="16"/>
  <c r="BA378" i="16"/>
  <c r="BB378" i="16"/>
  <c r="BC378" i="16"/>
  <c r="BE378" i="16"/>
  <c r="BG378" i="16" s="1"/>
  <c r="AJ378" i="16" s="1"/>
  <c r="AK378" i="16" s="1"/>
  <c r="BF378" i="16"/>
  <c r="BI378" i="16"/>
  <c r="AM378" i="16" s="1"/>
  <c r="B379" i="16"/>
  <c r="B380" i="16" s="1"/>
  <c r="B381" i="16" s="1"/>
  <c r="B382" i="16" s="1"/>
  <c r="B383" i="16" s="1"/>
  <c r="B384" i="16" s="1"/>
  <c r="B385" i="16" s="1"/>
  <c r="B386" i="16" s="1"/>
  <c r="T379" i="16"/>
  <c r="V379" i="16"/>
  <c r="X379" i="16"/>
  <c r="Z379" i="16"/>
  <c r="AB379" i="16"/>
  <c r="AD379" i="16"/>
  <c r="AF379" i="16"/>
  <c r="AH379" i="16"/>
  <c r="BA379" i="16"/>
  <c r="BD379" i="16" s="1"/>
  <c r="BC379" i="16"/>
  <c r="T380" i="16"/>
  <c r="V380" i="16"/>
  <c r="X380" i="16"/>
  <c r="Z380" i="16"/>
  <c r="AB380" i="16"/>
  <c r="AD380" i="16"/>
  <c r="AF380" i="16"/>
  <c r="AH380" i="16"/>
  <c r="BA380" i="16"/>
  <c r="BD380" i="16" s="1"/>
  <c r="BC380" i="16"/>
  <c r="T381" i="16"/>
  <c r="V381" i="16"/>
  <c r="X381" i="16"/>
  <c r="Z381" i="16"/>
  <c r="AB381" i="16"/>
  <c r="AD381" i="16"/>
  <c r="AF381" i="16"/>
  <c r="AH381" i="16"/>
  <c r="BA381" i="16"/>
  <c r="BD381" i="16" s="1"/>
  <c r="BC381" i="16"/>
  <c r="T382" i="16"/>
  <c r="V382" i="16"/>
  <c r="X382" i="16"/>
  <c r="Z382" i="16"/>
  <c r="AB382" i="16"/>
  <c r="AD382" i="16"/>
  <c r="AF382" i="16"/>
  <c r="AH382" i="16"/>
  <c r="BA382" i="16"/>
  <c r="BD382" i="16" s="1"/>
  <c r="BC382" i="16"/>
  <c r="T383" i="16"/>
  <c r="V383" i="16"/>
  <c r="X383" i="16"/>
  <c r="Z383" i="16"/>
  <c r="AB383" i="16"/>
  <c r="AD383" i="16"/>
  <c r="AF383" i="16"/>
  <c r="AH383" i="16"/>
  <c r="BA383" i="16"/>
  <c r="BD383" i="16" s="1"/>
  <c r="BC383" i="16"/>
  <c r="T384" i="16"/>
  <c r="V384" i="16"/>
  <c r="X384" i="16"/>
  <c r="Z384" i="16"/>
  <c r="AB384" i="16"/>
  <c r="AD384" i="16"/>
  <c r="AF384" i="16"/>
  <c r="AH384" i="16"/>
  <c r="BA384" i="16"/>
  <c r="BD384" i="16" s="1"/>
  <c r="BC384" i="16"/>
  <c r="T385" i="16"/>
  <c r="V385" i="16"/>
  <c r="X385" i="16"/>
  <c r="Z385" i="16"/>
  <c r="AB385" i="16"/>
  <c r="AD385" i="16"/>
  <c r="AF385" i="16"/>
  <c r="AH385" i="16"/>
  <c r="BA385" i="16"/>
  <c r="BD385" i="16" s="1"/>
  <c r="BC385" i="16"/>
  <c r="T386" i="16"/>
  <c r="V386" i="16"/>
  <c r="X386" i="16"/>
  <c r="Z386" i="16"/>
  <c r="AB386" i="16"/>
  <c r="AD386" i="16"/>
  <c r="AF386" i="16"/>
  <c r="AH386" i="16"/>
  <c r="BA386" i="16"/>
  <c r="BD386" i="16" s="1"/>
  <c r="BC386" i="16"/>
  <c r="I387" i="16"/>
  <c r="J387" i="16"/>
  <c r="T387" i="16"/>
  <c r="V387" i="16"/>
  <c r="X387" i="16"/>
  <c r="Z387" i="16"/>
  <c r="AB387" i="16"/>
  <c r="AD387" i="16"/>
  <c r="AF387" i="16"/>
  <c r="AH387" i="16"/>
  <c r="AL387" i="16"/>
  <c r="AZ387" i="16"/>
  <c r="BA387" i="16"/>
  <c r="BB387" i="16"/>
  <c r="BC387" i="16"/>
  <c r="BE387" i="16"/>
  <c r="BG387" i="16" s="1"/>
  <c r="AJ387" i="16" s="1"/>
  <c r="AK387" i="16" s="1"/>
  <c r="BF387" i="16"/>
  <c r="BI387" i="16"/>
  <c r="AM387" i="16" s="1"/>
  <c r="B388" i="16"/>
  <c r="B389" i="16" s="1"/>
  <c r="B390" i="16" s="1"/>
  <c r="B391" i="16" s="1"/>
  <c r="B392" i="16" s="1"/>
  <c r="B393" i="16" s="1"/>
  <c r="B394" i="16" s="1"/>
  <c r="B395" i="16" s="1"/>
  <c r="T388" i="16"/>
  <c r="V388" i="16"/>
  <c r="X388" i="16"/>
  <c r="Z388" i="16"/>
  <c r="AB388" i="16"/>
  <c r="AD388" i="16"/>
  <c r="AF388" i="16"/>
  <c r="AH388" i="16"/>
  <c r="BA388" i="16"/>
  <c r="BD388" i="16" s="1"/>
  <c r="BC388" i="16"/>
  <c r="T389" i="16"/>
  <c r="V389" i="16"/>
  <c r="X389" i="16"/>
  <c r="Z389" i="16"/>
  <c r="AB389" i="16"/>
  <c r="AD389" i="16"/>
  <c r="AF389" i="16"/>
  <c r="AH389" i="16"/>
  <c r="BA389" i="16"/>
  <c r="BD389" i="16" s="1"/>
  <c r="BC389" i="16"/>
  <c r="T390" i="16"/>
  <c r="V390" i="16"/>
  <c r="X390" i="16"/>
  <c r="Z390" i="16"/>
  <c r="AB390" i="16"/>
  <c r="AD390" i="16"/>
  <c r="AF390" i="16"/>
  <c r="AH390" i="16"/>
  <c r="BA390" i="16"/>
  <c r="BD390" i="16" s="1"/>
  <c r="BC390" i="16"/>
  <c r="T391" i="16"/>
  <c r="V391" i="16"/>
  <c r="X391" i="16"/>
  <c r="Z391" i="16"/>
  <c r="AB391" i="16"/>
  <c r="AD391" i="16"/>
  <c r="AF391" i="16"/>
  <c r="AH391" i="16"/>
  <c r="BA391" i="16"/>
  <c r="BD391" i="16" s="1"/>
  <c r="BC391" i="16"/>
  <c r="T392" i="16"/>
  <c r="V392" i="16"/>
  <c r="X392" i="16"/>
  <c r="Z392" i="16"/>
  <c r="AB392" i="16"/>
  <c r="AD392" i="16"/>
  <c r="AF392" i="16"/>
  <c r="AH392" i="16"/>
  <c r="BA392" i="16"/>
  <c r="BD392" i="16" s="1"/>
  <c r="BC392" i="16"/>
  <c r="T393" i="16"/>
  <c r="V393" i="16"/>
  <c r="X393" i="16"/>
  <c r="Z393" i="16"/>
  <c r="AB393" i="16"/>
  <c r="AD393" i="16"/>
  <c r="AF393" i="16"/>
  <c r="AH393" i="16"/>
  <c r="BA393" i="16"/>
  <c r="BD393" i="16" s="1"/>
  <c r="BC393" i="16"/>
  <c r="T394" i="16"/>
  <c r="V394" i="16"/>
  <c r="X394" i="16"/>
  <c r="Z394" i="16"/>
  <c r="AB394" i="16"/>
  <c r="AD394" i="16"/>
  <c r="AF394" i="16"/>
  <c r="AH394" i="16"/>
  <c r="BA394" i="16"/>
  <c r="BD394" i="16" s="1"/>
  <c r="BC394" i="16"/>
  <c r="T395" i="16"/>
  <c r="V395" i="16"/>
  <c r="X395" i="16"/>
  <c r="Z395" i="16"/>
  <c r="AB395" i="16"/>
  <c r="AD395" i="16"/>
  <c r="AF395" i="16"/>
  <c r="AH395" i="16"/>
  <c r="BA395" i="16"/>
  <c r="BD395" i="16" s="1"/>
  <c r="BC395" i="16"/>
  <c r="I396" i="16"/>
  <c r="J396" i="16"/>
  <c r="T396" i="16"/>
  <c r="V396" i="16"/>
  <c r="X396" i="16"/>
  <c r="Z396" i="16"/>
  <c r="AB396" i="16"/>
  <c r="AD396" i="16"/>
  <c r="AF396" i="16"/>
  <c r="AH396" i="16"/>
  <c r="AL396" i="16"/>
  <c r="AZ396" i="16"/>
  <c r="BA396" i="16"/>
  <c r="BB396" i="16"/>
  <c r="BC396" i="16"/>
  <c r="BE396" i="16"/>
  <c r="BG396" i="16" s="1"/>
  <c r="BF396" i="16"/>
  <c r="BI396" i="16"/>
  <c r="AM396" i="16" s="1"/>
  <c r="B397" i="16"/>
  <c r="B398" i="16" s="1"/>
  <c r="B399" i="16" s="1"/>
  <c r="B400" i="16" s="1"/>
  <c r="B401" i="16" s="1"/>
  <c r="B402" i="16" s="1"/>
  <c r="B403" i="16" s="1"/>
  <c r="B404" i="16" s="1"/>
  <c r="T397" i="16"/>
  <c r="V397" i="16"/>
  <c r="X397" i="16"/>
  <c r="Z397" i="16"/>
  <c r="AB397" i="16"/>
  <c r="AD397" i="16"/>
  <c r="AF397" i="16"/>
  <c r="AH397" i="16"/>
  <c r="BA397" i="16"/>
  <c r="BD397" i="16" s="1"/>
  <c r="BC397" i="16"/>
  <c r="T398" i="16"/>
  <c r="V398" i="16"/>
  <c r="X398" i="16"/>
  <c r="Z398" i="16"/>
  <c r="AB398" i="16"/>
  <c r="AD398" i="16"/>
  <c r="AF398" i="16"/>
  <c r="AH398" i="16"/>
  <c r="BA398" i="16"/>
  <c r="BD398" i="16" s="1"/>
  <c r="BC398" i="16"/>
  <c r="T399" i="16"/>
  <c r="V399" i="16"/>
  <c r="X399" i="16"/>
  <c r="Z399" i="16"/>
  <c r="AB399" i="16"/>
  <c r="AD399" i="16"/>
  <c r="AF399" i="16"/>
  <c r="AH399" i="16"/>
  <c r="BA399" i="16"/>
  <c r="BD399" i="16" s="1"/>
  <c r="BC399" i="16"/>
  <c r="T400" i="16"/>
  <c r="V400" i="16"/>
  <c r="X400" i="16"/>
  <c r="Z400" i="16"/>
  <c r="AB400" i="16"/>
  <c r="AD400" i="16"/>
  <c r="AF400" i="16"/>
  <c r="AH400" i="16"/>
  <c r="BA400" i="16"/>
  <c r="BD400" i="16" s="1"/>
  <c r="BC400" i="16"/>
  <c r="T401" i="16"/>
  <c r="V401" i="16"/>
  <c r="X401" i="16"/>
  <c r="Z401" i="16"/>
  <c r="AB401" i="16"/>
  <c r="AD401" i="16"/>
  <c r="AF401" i="16"/>
  <c r="AH401" i="16"/>
  <c r="BA401" i="16"/>
  <c r="BD401" i="16" s="1"/>
  <c r="BC401" i="16"/>
  <c r="T402" i="16"/>
  <c r="V402" i="16"/>
  <c r="X402" i="16"/>
  <c r="Z402" i="16"/>
  <c r="AB402" i="16"/>
  <c r="AD402" i="16"/>
  <c r="AF402" i="16"/>
  <c r="AH402" i="16"/>
  <c r="BA402" i="16"/>
  <c r="BD402" i="16" s="1"/>
  <c r="BC402" i="16"/>
  <c r="T403" i="16"/>
  <c r="V403" i="16"/>
  <c r="X403" i="16"/>
  <c r="Z403" i="16"/>
  <c r="AB403" i="16"/>
  <c r="AD403" i="16"/>
  <c r="AF403" i="16"/>
  <c r="AH403" i="16"/>
  <c r="BA403" i="16"/>
  <c r="BD403" i="16" s="1"/>
  <c r="BC403" i="16"/>
  <c r="T404" i="16"/>
  <c r="V404" i="16"/>
  <c r="X404" i="16"/>
  <c r="Z404" i="16"/>
  <c r="AB404" i="16"/>
  <c r="AD404" i="16"/>
  <c r="AF404" i="16"/>
  <c r="AH404" i="16"/>
  <c r="BA404" i="16"/>
  <c r="BD404" i="16" s="1"/>
  <c r="BC404" i="16"/>
  <c r="I405" i="16"/>
  <c r="J405" i="16"/>
  <c r="T405" i="16"/>
  <c r="V405" i="16"/>
  <c r="X405" i="16"/>
  <c r="Z405" i="16"/>
  <c r="AB405" i="16"/>
  <c r="AD405" i="16"/>
  <c r="AF405" i="16"/>
  <c r="AH405" i="16"/>
  <c r="AL405" i="16"/>
  <c r="AZ405" i="16"/>
  <c r="BA405" i="16"/>
  <c r="BB405" i="16"/>
  <c r="BC405" i="16"/>
  <c r="BE405" i="16"/>
  <c r="BG405" i="16" s="1"/>
  <c r="AJ405" i="16" s="1"/>
  <c r="AK405" i="16" s="1"/>
  <c r="BF405" i="16"/>
  <c r="BI405" i="16"/>
  <c r="B406" i="16"/>
  <c r="B407" i="16" s="1"/>
  <c r="B408" i="16" s="1"/>
  <c r="B409" i="16" s="1"/>
  <c r="B410" i="16" s="1"/>
  <c r="B411" i="16" s="1"/>
  <c r="B412" i="16" s="1"/>
  <c r="B413" i="16" s="1"/>
  <c r="T406" i="16"/>
  <c r="V406" i="16"/>
  <c r="X406" i="16"/>
  <c r="Z406" i="16"/>
  <c r="AB406" i="16"/>
  <c r="AD406" i="16"/>
  <c r="AF406" i="16"/>
  <c r="AH406" i="16"/>
  <c r="BA406" i="16"/>
  <c r="BD406" i="16" s="1"/>
  <c r="BC406" i="16"/>
  <c r="T407" i="16"/>
  <c r="V407" i="16"/>
  <c r="X407" i="16"/>
  <c r="Z407" i="16"/>
  <c r="AB407" i="16"/>
  <c r="AD407" i="16"/>
  <c r="AF407" i="16"/>
  <c r="AH407" i="16"/>
  <c r="BA407" i="16"/>
  <c r="BD407" i="16" s="1"/>
  <c r="BC407" i="16"/>
  <c r="T408" i="16"/>
  <c r="V408" i="16"/>
  <c r="X408" i="16"/>
  <c r="Z408" i="16"/>
  <c r="AB408" i="16"/>
  <c r="AD408" i="16"/>
  <c r="AF408" i="16"/>
  <c r="AH408" i="16"/>
  <c r="BA408" i="16"/>
  <c r="BD408" i="16" s="1"/>
  <c r="BC408" i="16"/>
  <c r="T409" i="16"/>
  <c r="V409" i="16"/>
  <c r="X409" i="16"/>
  <c r="Z409" i="16"/>
  <c r="AB409" i="16"/>
  <c r="AD409" i="16"/>
  <c r="AF409" i="16"/>
  <c r="AH409" i="16"/>
  <c r="BA409" i="16"/>
  <c r="BD409" i="16" s="1"/>
  <c r="BC409" i="16"/>
  <c r="T410" i="16"/>
  <c r="V410" i="16"/>
  <c r="X410" i="16"/>
  <c r="Z410" i="16"/>
  <c r="AB410" i="16"/>
  <c r="AD410" i="16"/>
  <c r="AF410" i="16"/>
  <c r="AH410" i="16"/>
  <c r="BA410" i="16"/>
  <c r="BD410" i="16" s="1"/>
  <c r="BC410" i="16"/>
  <c r="T411" i="16"/>
  <c r="V411" i="16"/>
  <c r="X411" i="16"/>
  <c r="Z411" i="16"/>
  <c r="AB411" i="16"/>
  <c r="AD411" i="16"/>
  <c r="AF411" i="16"/>
  <c r="AH411" i="16"/>
  <c r="BA411" i="16"/>
  <c r="BD411" i="16" s="1"/>
  <c r="BC411" i="16"/>
  <c r="T412" i="16"/>
  <c r="V412" i="16"/>
  <c r="X412" i="16"/>
  <c r="Z412" i="16"/>
  <c r="AB412" i="16"/>
  <c r="AD412" i="16"/>
  <c r="AF412" i="16"/>
  <c r="AH412" i="16"/>
  <c r="BA412" i="16"/>
  <c r="BD412" i="16" s="1"/>
  <c r="BC412" i="16"/>
  <c r="T413" i="16"/>
  <c r="V413" i="16"/>
  <c r="X413" i="16"/>
  <c r="Z413" i="16"/>
  <c r="AB413" i="16"/>
  <c r="AD413" i="16"/>
  <c r="AF413" i="16"/>
  <c r="AH413" i="16"/>
  <c r="BA413" i="16"/>
  <c r="BD413" i="16" s="1"/>
  <c r="BC413" i="16"/>
  <c r="I414" i="16"/>
  <c r="J414" i="16"/>
  <c r="T414" i="16"/>
  <c r="V414" i="16"/>
  <c r="X414" i="16"/>
  <c r="Z414" i="16"/>
  <c r="AB414" i="16"/>
  <c r="AD414" i="16"/>
  <c r="AF414" i="16"/>
  <c r="AH414" i="16"/>
  <c r="AL414" i="16"/>
  <c r="AZ414" i="16"/>
  <c r="BA414" i="16"/>
  <c r="BB414" i="16"/>
  <c r="BC414" i="16"/>
  <c r="BE414" i="16"/>
  <c r="BG414" i="16" s="1"/>
  <c r="AJ414" i="16" s="1"/>
  <c r="AK414" i="16" s="1"/>
  <c r="BF414" i="16"/>
  <c r="BI414" i="16"/>
  <c r="AM414" i="16" s="1"/>
  <c r="B415" i="16"/>
  <c r="B416" i="16" s="1"/>
  <c r="B417" i="16" s="1"/>
  <c r="B418" i="16" s="1"/>
  <c r="B419" i="16" s="1"/>
  <c r="B420" i="16" s="1"/>
  <c r="B421" i="16" s="1"/>
  <c r="B422" i="16" s="1"/>
  <c r="T415" i="16"/>
  <c r="V415" i="16"/>
  <c r="X415" i="16"/>
  <c r="Z415" i="16"/>
  <c r="AB415" i="16"/>
  <c r="AD415" i="16"/>
  <c r="AF415" i="16"/>
  <c r="AH415" i="16"/>
  <c r="BA415" i="16"/>
  <c r="BD415" i="16" s="1"/>
  <c r="BC415" i="16"/>
  <c r="T416" i="16"/>
  <c r="V416" i="16"/>
  <c r="X416" i="16"/>
  <c r="Z416" i="16"/>
  <c r="AB416" i="16"/>
  <c r="AD416" i="16"/>
  <c r="AF416" i="16"/>
  <c r="AH416" i="16"/>
  <c r="BA416" i="16"/>
  <c r="BD416" i="16" s="1"/>
  <c r="BC416" i="16"/>
  <c r="T417" i="16"/>
  <c r="V417" i="16"/>
  <c r="X417" i="16"/>
  <c r="Z417" i="16"/>
  <c r="AB417" i="16"/>
  <c r="AD417" i="16"/>
  <c r="AF417" i="16"/>
  <c r="AH417" i="16"/>
  <c r="BA417" i="16"/>
  <c r="BD417" i="16" s="1"/>
  <c r="BC417" i="16"/>
  <c r="T418" i="16"/>
  <c r="V418" i="16"/>
  <c r="X418" i="16"/>
  <c r="Z418" i="16"/>
  <c r="AB418" i="16"/>
  <c r="AD418" i="16"/>
  <c r="AF418" i="16"/>
  <c r="AH418" i="16"/>
  <c r="BA418" i="16"/>
  <c r="BD418" i="16" s="1"/>
  <c r="BC418" i="16"/>
  <c r="T419" i="16"/>
  <c r="V419" i="16"/>
  <c r="X419" i="16"/>
  <c r="Z419" i="16"/>
  <c r="AB419" i="16"/>
  <c r="AD419" i="16"/>
  <c r="AF419" i="16"/>
  <c r="AH419" i="16"/>
  <c r="BA419" i="16"/>
  <c r="BD419" i="16" s="1"/>
  <c r="BC419" i="16"/>
  <c r="T420" i="16"/>
  <c r="V420" i="16"/>
  <c r="X420" i="16"/>
  <c r="Z420" i="16"/>
  <c r="AB420" i="16"/>
  <c r="AD420" i="16"/>
  <c r="AF420" i="16"/>
  <c r="AH420" i="16"/>
  <c r="BA420" i="16"/>
  <c r="BD420" i="16" s="1"/>
  <c r="BC420" i="16"/>
  <c r="T421" i="16"/>
  <c r="V421" i="16"/>
  <c r="X421" i="16"/>
  <c r="Z421" i="16"/>
  <c r="AB421" i="16"/>
  <c r="AD421" i="16"/>
  <c r="AF421" i="16"/>
  <c r="AH421" i="16"/>
  <c r="BA421" i="16"/>
  <c r="BD421" i="16" s="1"/>
  <c r="BC421" i="16"/>
  <c r="T422" i="16"/>
  <c r="V422" i="16"/>
  <c r="X422" i="16"/>
  <c r="Z422" i="16"/>
  <c r="AB422" i="16"/>
  <c r="AD422" i="16"/>
  <c r="AF422" i="16"/>
  <c r="AH422" i="16"/>
  <c r="BA422" i="16"/>
  <c r="BD422" i="16" s="1"/>
  <c r="BC422" i="16"/>
  <c r="I423" i="16"/>
  <c r="J423" i="16"/>
  <c r="T423" i="16"/>
  <c r="V423" i="16"/>
  <c r="X423" i="16"/>
  <c r="Z423" i="16"/>
  <c r="AB423" i="16"/>
  <c r="AD423" i="16"/>
  <c r="AF423" i="16"/>
  <c r="AH423" i="16"/>
  <c r="AL423" i="16"/>
  <c r="AZ423" i="16"/>
  <c r="BA423" i="16"/>
  <c r="BB423" i="16"/>
  <c r="BC423" i="16"/>
  <c r="BE423" i="16"/>
  <c r="BG423" i="16" s="1"/>
  <c r="BF423" i="16"/>
  <c r="BI423" i="16"/>
  <c r="AM423" i="16" s="1"/>
  <c r="B424" i="16"/>
  <c r="B425" i="16" s="1"/>
  <c r="B426" i="16" s="1"/>
  <c r="B427" i="16" s="1"/>
  <c r="B428" i="16" s="1"/>
  <c r="B429" i="16" s="1"/>
  <c r="B430" i="16" s="1"/>
  <c r="B431" i="16" s="1"/>
  <c r="T424" i="16"/>
  <c r="V424" i="16"/>
  <c r="X424" i="16"/>
  <c r="Z424" i="16"/>
  <c r="AB424" i="16"/>
  <c r="AD424" i="16"/>
  <c r="AF424" i="16"/>
  <c r="AH424" i="16"/>
  <c r="BA424" i="16"/>
  <c r="BD424" i="16" s="1"/>
  <c r="BC424" i="16"/>
  <c r="T425" i="16"/>
  <c r="V425" i="16"/>
  <c r="X425" i="16"/>
  <c r="Z425" i="16"/>
  <c r="AB425" i="16"/>
  <c r="AD425" i="16"/>
  <c r="AF425" i="16"/>
  <c r="AH425" i="16"/>
  <c r="BA425" i="16"/>
  <c r="BD425" i="16" s="1"/>
  <c r="BC425" i="16"/>
  <c r="T426" i="16"/>
  <c r="V426" i="16"/>
  <c r="X426" i="16"/>
  <c r="Z426" i="16"/>
  <c r="AB426" i="16"/>
  <c r="AD426" i="16"/>
  <c r="AF426" i="16"/>
  <c r="AH426" i="16"/>
  <c r="BA426" i="16"/>
  <c r="BD426" i="16" s="1"/>
  <c r="BC426" i="16"/>
  <c r="T427" i="16"/>
  <c r="V427" i="16"/>
  <c r="X427" i="16"/>
  <c r="Z427" i="16"/>
  <c r="AB427" i="16"/>
  <c r="AD427" i="16"/>
  <c r="AF427" i="16"/>
  <c r="AH427" i="16"/>
  <c r="BA427" i="16"/>
  <c r="BD427" i="16" s="1"/>
  <c r="BC427" i="16"/>
  <c r="T428" i="16"/>
  <c r="V428" i="16"/>
  <c r="X428" i="16"/>
  <c r="Z428" i="16"/>
  <c r="AB428" i="16"/>
  <c r="AD428" i="16"/>
  <c r="AF428" i="16"/>
  <c r="AH428" i="16"/>
  <c r="BA428" i="16"/>
  <c r="BD428" i="16" s="1"/>
  <c r="BC428" i="16"/>
  <c r="T429" i="16"/>
  <c r="V429" i="16"/>
  <c r="X429" i="16"/>
  <c r="Z429" i="16"/>
  <c r="AB429" i="16"/>
  <c r="AD429" i="16"/>
  <c r="AF429" i="16"/>
  <c r="AH429" i="16"/>
  <c r="BA429" i="16"/>
  <c r="BD429" i="16" s="1"/>
  <c r="BC429" i="16"/>
  <c r="T430" i="16"/>
  <c r="V430" i="16"/>
  <c r="X430" i="16"/>
  <c r="Z430" i="16"/>
  <c r="AB430" i="16"/>
  <c r="AD430" i="16"/>
  <c r="AF430" i="16"/>
  <c r="AH430" i="16"/>
  <c r="BA430" i="16"/>
  <c r="BD430" i="16" s="1"/>
  <c r="BC430" i="16"/>
  <c r="T431" i="16"/>
  <c r="V431" i="16"/>
  <c r="X431" i="16"/>
  <c r="Z431" i="16"/>
  <c r="AB431" i="16"/>
  <c r="AD431" i="16"/>
  <c r="AF431" i="16"/>
  <c r="AH431" i="16"/>
  <c r="BA431" i="16"/>
  <c r="BD431" i="16" s="1"/>
  <c r="BC431" i="16"/>
  <c r="I432" i="16"/>
  <c r="J432" i="16"/>
  <c r="T432" i="16"/>
  <c r="V432" i="16"/>
  <c r="X432" i="16"/>
  <c r="Z432" i="16"/>
  <c r="AB432" i="16"/>
  <c r="AD432" i="16"/>
  <c r="AF432" i="16"/>
  <c r="AH432" i="16"/>
  <c r="AL432" i="16"/>
  <c r="AZ432" i="16"/>
  <c r="BA432" i="16"/>
  <c r="BB432" i="16"/>
  <c r="BC432" i="16"/>
  <c r="BE432" i="16"/>
  <c r="BG432" i="16" s="1"/>
  <c r="BF432" i="16"/>
  <c r="BI432" i="16"/>
  <c r="AM432" i="16" s="1"/>
  <c r="B433" i="16"/>
  <c r="B434" i="16" s="1"/>
  <c r="B435" i="16" s="1"/>
  <c r="B436" i="16" s="1"/>
  <c r="B437" i="16" s="1"/>
  <c r="B438" i="16" s="1"/>
  <c r="B439" i="16" s="1"/>
  <c r="B440" i="16" s="1"/>
  <c r="T433" i="16"/>
  <c r="V433" i="16"/>
  <c r="X433" i="16"/>
  <c r="Z433" i="16"/>
  <c r="AB433" i="16"/>
  <c r="AD433" i="16"/>
  <c r="AF433" i="16"/>
  <c r="AH433" i="16"/>
  <c r="BA433" i="16"/>
  <c r="BD433" i="16" s="1"/>
  <c r="BC433" i="16"/>
  <c r="T434" i="16"/>
  <c r="V434" i="16"/>
  <c r="X434" i="16"/>
  <c r="Z434" i="16"/>
  <c r="AB434" i="16"/>
  <c r="AD434" i="16"/>
  <c r="AF434" i="16"/>
  <c r="AH434" i="16"/>
  <c r="BA434" i="16"/>
  <c r="BD434" i="16" s="1"/>
  <c r="BC434" i="16"/>
  <c r="T435" i="16"/>
  <c r="V435" i="16"/>
  <c r="X435" i="16"/>
  <c r="Z435" i="16"/>
  <c r="AB435" i="16"/>
  <c r="AD435" i="16"/>
  <c r="AF435" i="16"/>
  <c r="AH435" i="16"/>
  <c r="BA435" i="16"/>
  <c r="BD435" i="16" s="1"/>
  <c r="BC435" i="16"/>
  <c r="T436" i="16"/>
  <c r="V436" i="16"/>
  <c r="X436" i="16"/>
  <c r="Z436" i="16"/>
  <c r="AB436" i="16"/>
  <c r="AD436" i="16"/>
  <c r="AF436" i="16"/>
  <c r="AH436" i="16"/>
  <c r="BA436" i="16"/>
  <c r="BD436" i="16" s="1"/>
  <c r="BC436" i="16"/>
  <c r="T437" i="16"/>
  <c r="V437" i="16"/>
  <c r="X437" i="16"/>
  <c r="Z437" i="16"/>
  <c r="AB437" i="16"/>
  <c r="AD437" i="16"/>
  <c r="AF437" i="16"/>
  <c r="AH437" i="16"/>
  <c r="BA437" i="16"/>
  <c r="BD437" i="16" s="1"/>
  <c r="BC437" i="16"/>
  <c r="T438" i="16"/>
  <c r="V438" i="16"/>
  <c r="X438" i="16"/>
  <c r="Z438" i="16"/>
  <c r="AB438" i="16"/>
  <c r="AD438" i="16"/>
  <c r="AF438" i="16"/>
  <c r="AH438" i="16"/>
  <c r="BA438" i="16"/>
  <c r="BD438" i="16" s="1"/>
  <c r="BC438" i="16"/>
  <c r="T439" i="16"/>
  <c r="V439" i="16"/>
  <c r="X439" i="16"/>
  <c r="Z439" i="16"/>
  <c r="AB439" i="16"/>
  <c r="AD439" i="16"/>
  <c r="AF439" i="16"/>
  <c r="AH439" i="16"/>
  <c r="BA439" i="16"/>
  <c r="BD439" i="16" s="1"/>
  <c r="BC439" i="16"/>
  <c r="T440" i="16"/>
  <c r="V440" i="16"/>
  <c r="X440" i="16"/>
  <c r="Z440" i="16"/>
  <c r="AB440" i="16"/>
  <c r="AD440" i="16"/>
  <c r="AF440" i="16"/>
  <c r="AH440" i="16"/>
  <c r="BA440" i="16"/>
  <c r="BD440" i="16" s="1"/>
  <c r="BC440" i="16"/>
  <c r="AG223" i="16" l="1"/>
  <c r="AI223" i="16" s="1"/>
  <c r="AN414" i="16"/>
  <c r="AO414" i="16" s="1"/>
  <c r="AP414" i="16" s="1"/>
  <c r="L414" i="16"/>
  <c r="M414" i="16" s="1"/>
  <c r="N414" i="16" s="1"/>
  <c r="AN396" i="16"/>
  <c r="AO396" i="16" s="1"/>
  <c r="AP396" i="16" s="1"/>
  <c r="L396" i="16"/>
  <c r="M396" i="16" s="1"/>
  <c r="N396" i="16" s="1"/>
  <c r="AN387" i="16"/>
  <c r="AO387" i="16" s="1"/>
  <c r="AP387" i="16" s="1"/>
  <c r="L387" i="16"/>
  <c r="M387" i="16" s="1"/>
  <c r="N387" i="16" s="1"/>
  <c r="AN378" i="16"/>
  <c r="AO378" i="16" s="1"/>
  <c r="AP378" i="16" s="1"/>
  <c r="L378" i="16"/>
  <c r="M378" i="16" s="1"/>
  <c r="N378" i="16" s="1"/>
  <c r="AN369" i="16"/>
  <c r="AO369" i="16" s="1"/>
  <c r="AP369" i="16" s="1"/>
  <c r="L369" i="16"/>
  <c r="M369" i="16" s="1"/>
  <c r="N369" i="16" s="1"/>
  <c r="AN360" i="16"/>
  <c r="AO360" i="16" s="1"/>
  <c r="AP360" i="16" s="1"/>
  <c r="L360" i="16"/>
  <c r="M360" i="16" s="1"/>
  <c r="N360" i="16" s="1"/>
  <c r="AN351" i="16"/>
  <c r="AO351" i="16" s="1"/>
  <c r="AP351" i="16" s="1"/>
  <c r="L351" i="16"/>
  <c r="M351" i="16" s="1"/>
  <c r="N351" i="16" s="1"/>
  <c r="AN342" i="16"/>
  <c r="AO342" i="16" s="1"/>
  <c r="AP342" i="16" s="1"/>
  <c r="L342" i="16"/>
  <c r="M342" i="16" s="1"/>
  <c r="N342" i="16" s="1"/>
  <c r="AN333" i="16"/>
  <c r="AO333" i="16" s="1"/>
  <c r="AP333" i="16" s="1"/>
  <c r="L333" i="16"/>
  <c r="M333" i="16" s="1"/>
  <c r="N333" i="16" s="1"/>
  <c r="AN324" i="16"/>
  <c r="AO324" i="16" s="1"/>
  <c r="AP324" i="16" s="1"/>
  <c r="L324" i="16"/>
  <c r="M324" i="16" s="1"/>
  <c r="N324" i="16" s="1"/>
  <c r="AN315" i="16"/>
  <c r="AO315" i="16" s="1"/>
  <c r="AP315" i="16" s="1"/>
  <c r="L315" i="16"/>
  <c r="M315" i="16" s="1"/>
  <c r="N315" i="16" s="1"/>
  <c r="AN270" i="16"/>
  <c r="AO270" i="16" s="1"/>
  <c r="AP270" i="16" s="1"/>
  <c r="L270" i="16"/>
  <c r="M270" i="16" s="1"/>
  <c r="N270" i="16" s="1"/>
  <c r="AN261" i="16"/>
  <c r="AO261" i="16" s="1"/>
  <c r="AP261" i="16" s="1"/>
  <c r="L261" i="16"/>
  <c r="M261" i="16" s="1"/>
  <c r="N261" i="16" s="1"/>
  <c r="AN252" i="16"/>
  <c r="AO252" i="16" s="1"/>
  <c r="AP252" i="16" s="1"/>
  <c r="L252" i="16"/>
  <c r="M252" i="16" s="1"/>
  <c r="N252" i="16" s="1"/>
  <c r="AN243" i="16"/>
  <c r="AO243" i="16" s="1"/>
  <c r="AP243" i="16" s="1"/>
  <c r="L243" i="16"/>
  <c r="M243" i="16" s="1"/>
  <c r="N243" i="16" s="1"/>
  <c r="AN198" i="16"/>
  <c r="L198" i="16"/>
  <c r="M198" i="16" s="1"/>
  <c r="N198" i="16" s="1"/>
  <c r="AN189" i="16"/>
  <c r="L189" i="16"/>
  <c r="M189" i="16" s="1"/>
  <c r="N189" i="16" s="1"/>
  <c r="AN180" i="16"/>
  <c r="L180" i="16"/>
  <c r="M180" i="16" s="1"/>
  <c r="N180" i="16" s="1"/>
  <c r="AN171" i="16"/>
  <c r="L171" i="16"/>
  <c r="M171" i="16" s="1"/>
  <c r="N171" i="16" s="1"/>
  <c r="AN162" i="16"/>
  <c r="L162" i="16"/>
  <c r="M162" i="16" s="1"/>
  <c r="N162" i="16" s="1"/>
  <c r="AN153" i="16"/>
  <c r="L153" i="16"/>
  <c r="M153" i="16" s="1"/>
  <c r="N153" i="16" s="1"/>
  <c r="AN135" i="16"/>
  <c r="L135" i="16"/>
  <c r="M135" i="16" s="1"/>
  <c r="N135" i="16" s="1"/>
  <c r="AN99" i="16"/>
  <c r="L99" i="16"/>
  <c r="M99" i="16" s="1"/>
  <c r="N99" i="16" s="1"/>
  <c r="AN63" i="16"/>
  <c r="L63" i="16"/>
  <c r="M63" i="16" s="1"/>
  <c r="N63" i="16" s="1"/>
  <c r="AN54" i="16"/>
  <c r="L54" i="16"/>
  <c r="M54" i="16" s="1"/>
  <c r="N54" i="16" s="1"/>
  <c r="AN45" i="16"/>
  <c r="L45" i="16"/>
  <c r="M45" i="16" s="1"/>
  <c r="N45" i="16" s="1"/>
  <c r="AN27" i="16"/>
  <c r="L27" i="16"/>
  <c r="M27" i="16" s="1"/>
  <c r="N27" i="16" s="1"/>
  <c r="AN432" i="16"/>
  <c r="AO432" i="16" s="1"/>
  <c r="AP432" i="16" s="1"/>
  <c r="L432" i="16"/>
  <c r="M432" i="16" s="1"/>
  <c r="N432" i="16" s="1"/>
  <c r="AN423" i="16"/>
  <c r="AO423" i="16" s="1"/>
  <c r="AP423" i="16" s="1"/>
  <c r="L423" i="16"/>
  <c r="M423" i="16" s="1"/>
  <c r="N423" i="16" s="1"/>
  <c r="AN306" i="16"/>
  <c r="AO306" i="16" s="1"/>
  <c r="AP306" i="16" s="1"/>
  <c r="L306" i="16"/>
  <c r="M306" i="16" s="1"/>
  <c r="N306" i="16" s="1"/>
  <c r="AN297" i="16"/>
  <c r="AO297" i="16" s="1"/>
  <c r="AP297" i="16" s="1"/>
  <c r="L297" i="16"/>
  <c r="M297" i="16" s="1"/>
  <c r="N297" i="16" s="1"/>
  <c r="AN288" i="16"/>
  <c r="AO288" i="16" s="1"/>
  <c r="AP288" i="16" s="1"/>
  <c r="L288" i="16"/>
  <c r="M288" i="16" s="1"/>
  <c r="N288" i="16" s="1"/>
  <c r="AN279" i="16"/>
  <c r="AO279" i="16" s="1"/>
  <c r="AP279" i="16" s="1"/>
  <c r="L279" i="16"/>
  <c r="M279" i="16" s="1"/>
  <c r="N279" i="16" s="1"/>
  <c r="AN234" i="16"/>
  <c r="AO234" i="16" s="1"/>
  <c r="AP234" i="16" s="1"/>
  <c r="L234" i="16"/>
  <c r="M234" i="16" s="1"/>
  <c r="N234" i="16" s="1"/>
  <c r="AN225" i="16"/>
  <c r="AO225" i="16" s="1"/>
  <c r="AP225" i="16" s="1"/>
  <c r="L225" i="16"/>
  <c r="M225" i="16" s="1"/>
  <c r="N225" i="16" s="1"/>
  <c r="AN216" i="16"/>
  <c r="L216" i="16"/>
  <c r="M216" i="16" s="1"/>
  <c r="N216" i="16" s="1"/>
  <c r="AN207" i="16"/>
  <c r="L207" i="16"/>
  <c r="M207" i="16" s="1"/>
  <c r="N207" i="16" s="1"/>
  <c r="AN144" i="16"/>
  <c r="L144" i="16"/>
  <c r="M144" i="16" s="1"/>
  <c r="N144" i="16" s="1"/>
  <c r="AN126" i="16"/>
  <c r="L126" i="16"/>
  <c r="M126" i="16" s="1"/>
  <c r="N126" i="16" s="1"/>
  <c r="AN117" i="16"/>
  <c r="L117" i="16"/>
  <c r="M117" i="16" s="1"/>
  <c r="N117" i="16" s="1"/>
  <c r="AN108" i="16"/>
  <c r="L108" i="16"/>
  <c r="M108" i="16" s="1"/>
  <c r="N108" i="16" s="1"/>
  <c r="AN90" i="16"/>
  <c r="L90" i="16"/>
  <c r="M90" i="16" s="1"/>
  <c r="N90" i="16" s="1"/>
  <c r="AN81" i="16"/>
  <c r="L81" i="16"/>
  <c r="M81" i="16" s="1"/>
  <c r="N81" i="16" s="1"/>
  <c r="AN72" i="16"/>
  <c r="L72" i="16"/>
  <c r="M72" i="16" s="1"/>
  <c r="N72" i="16" s="1"/>
  <c r="AN36" i="16"/>
  <c r="L36" i="16"/>
  <c r="M36" i="16" s="1"/>
  <c r="N36" i="16" s="1"/>
  <c r="AN18" i="16"/>
  <c r="AG261" i="16"/>
  <c r="AI261" i="16" s="1"/>
  <c r="BD72" i="16"/>
  <c r="BD189" i="16"/>
  <c r="AG193" i="16"/>
  <c r="AI193" i="16" s="1"/>
  <c r="AG185" i="16"/>
  <c r="AI185" i="16" s="1"/>
  <c r="BD144" i="16"/>
  <c r="AG215" i="16"/>
  <c r="AI215" i="16" s="1"/>
  <c r="AG196" i="16"/>
  <c r="AI196" i="16" s="1"/>
  <c r="AG132" i="16"/>
  <c r="AI132" i="16" s="1"/>
  <c r="BD27" i="16"/>
  <c r="AG183" i="16"/>
  <c r="AI183" i="16" s="1"/>
  <c r="AG315" i="16"/>
  <c r="AI315" i="16" s="1"/>
  <c r="AG313" i="16"/>
  <c r="AI313" i="16" s="1"/>
  <c r="BD108" i="16"/>
  <c r="BD90" i="16"/>
  <c r="AG46" i="16"/>
  <c r="AI46" i="16" s="1"/>
  <c r="BD162" i="16"/>
  <c r="AG142" i="16"/>
  <c r="AI142" i="16" s="1"/>
  <c r="AG48" i="16"/>
  <c r="AI48" i="16" s="1"/>
  <c r="AG189" i="16"/>
  <c r="AI189" i="16" s="1"/>
  <c r="AG289" i="16"/>
  <c r="AI289" i="16" s="1"/>
  <c r="AG214" i="16"/>
  <c r="AI214" i="16" s="1"/>
  <c r="AG160" i="16"/>
  <c r="AI160" i="16" s="1"/>
  <c r="AG150" i="16"/>
  <c r="AI150" i="16" s="1"/>
  <c r="BH36" i="16"/>
  <c r="AL36" i="16" s="1"/>
  <c r="BD414" i="16"/>
  <c r="AG307" i="16"/>
  <c r="AI307" i="16" s="1"/>
  <c r="AG295" i="16"/>
  <c r="AI295" i="16" s="1"/>
  <c r="AG207" i="16"/>
  <c r="AI207" i="16" s="1"/>
  <c r="AG88" i="16"/>
  <c r="AI88" i="16" s="1"/>
  <c r="BD54" i="16"/>
  <c r="AG420" i="16"/>
  <c r="AI420" i="16" s="1"/>
  <c r="AG252" i="16"/>
  <c r="AI252" i="16" s="1"/>
  <c r="AG228" i="16"/>
  <c r="AI228" i="16" s="1"/>
  <c r="AG110" i="16"/>
  <c r="AI110" i="16" s="1"/>
  <c r="AG78" i="16"/>
  <c r="AI78" i="16" s="1"/>
  <c r="AG58" i="16"/>
  <c r="AI58" i="16" s="1"/>
  <c r="AL18" i="16"/>
  <c r="AG217" i="16"/>
  <c r="AI217" i="16" s="1"/>
  <c r="AG293" i="16"/>
  <c r="AI293" i="16" s="1"/>
  <c r="AG275" i="16"/>
  <c r="AI275" i="16" s="1"/>
  <c r="BD198" i="16"/>
  <c r="AG195" i="16"/>
  <c r="AI195" i="16" s="1"/>
  <c r="AG187" i="16"/>
  <c r="AI187" i="16" s="1"/>
  <c r="BH162" i="16"/>
  <c r="AL162" i="16" s="1"/>
  <c r="AG225" i="16"/>
  <c r="AI225" i="16" s="1"/>
  <c r="AG166" i="16"/>
  <c r="AI166" i="16" s="1"/>
  <c r="AG282" i="16"/>
  <c r="AI282" i="16" s="1"/>
  <c r="AG279" i="16"/>
  <c r="AI279" i="16" s="1"/>
  <c r="AG191" i="16"/>
  <c r="AI191" i="16" s="1"/>
  <c r="AG400" i="16"/>
  <c r="AI400" i="16" s="1"/>
  <c r="AG306" i="16"/>
  <c r="AI306" i="16" s="1"/>
  <c r="AG277" i="16"/>
  <c r="AI277" i="16" s="1"/>
  <c r="AG268" i="16"/>
  <c r="AI268" i="16" s="1"/>
  <c r="AG253" i="16"/>
  <c r="AI253" i="16" s="1"/>
  <c r="BD405" i="16"/>
  <c r="AG311" i="16"/>
  <c r="AI311" i="16" s="1"/>
  <c r="AG302" i="16"/>
  <c r="AI302" i="16" s="1"/>
  <c r="AG297" i="16"/>
  <c r="AI297" i="16" s="1"/>
  <c r="AG286" i="16"/>
  <c r="AI286" i="16" s="1"/>
  <c r="AG271" i="16"/>
  <c r="AI271" i="16" s="1"/>
  <c r="AG243" i="16"/>
  <c r="AI243" i="16" s="1"/>
  <c r="AG211" i="16"/>
  <c r="AI211" i="16" s="1"/>
  <c r="AG209" i="16"/>
  <c r="AI209" i="16" s="1"/>
  <c r="BD207" i="16"/>
  <c r="AJ54" i="16"/>
  <c r="AK54" i="16" s="1"/>
  <c r="BH54" i="16"/>
  <c r="AL54" i="16" s="1"/>
  <c r="AG309" i="16"/>
  <c r="AI309" i="16" s="1"/>
  <c r="AG264" i="16"/>
  <c r="AI264" i="16" s="1"/>
  <c r="AG234" i="16"/>
  <c r="AI234" i="16" s="1"/>
  <c r="AG154" i="16"/>
  <c r="AI154" i="16" s="1"/>
  <c r="BH144" i="16"/>
  <c r="AL144" i="16" s="1"/>
  <c r="AJ144" i="16"/>
  <c r="AK144" i="16" s="1"/>
  <c r="AG98" i="16"/>
  <c r="AI98" i="16" s="1"/>
  <c r="AG224" i="16"/>
  <c r="AI224" i="16" s="1"/>
  <c r="AG134" i="16"/>
  <c r="AI134" i="16" s="1"/>
  <c r="AG170" i="16"/>
  <c r="AI170" i="16" s="1"/>
  <c r="AG152" i="16"/>
  <c r="AI152" i="16" s="1"/>
  <c r="AG188" i="16"/>
  <c r="AI188" i="16" s="1"/>
  <c r="AG298" i="16"/>
  <c r="AI298" i="16" s="1"/>
  <c r="AG54" i="16"/>
  <c r="AI54" i="16" s="1"/>
  <c r="AJ27" i="16"/>
  <c r="AK27" i="16" s="1"/>
  <c r="BH27" i="16"/>
  <c r="AL27" i="16" s="1"/>
  <c r="AG244" i="16"/>
  <c r="AI244" i="16" s="1"/>
  <c r="AG221" i="16"/>
  <c r="AI221" i="16" s="1"/>
  <c r="AG219" i="16"/>
  <c r="AI219" i="16" s="1"/>
  <c r="AG206" i="16"/>
  <c r="AI206" i="16" s="1"/>
  <c r="AG203" i="16"/>
  <c r="AI203" i="16" s="1"/>
  <c r="AG199" i="16"/>
  <c r="AI199" i="16" s="1"/>
  <c r="AG197" i="16"/>
  <c r="AI197" i="16" s="1"/>
  <c r="AG72" i="16"/>
  <c r="AI72" i="16" s="1"/>
  <c r="BD171" i="16"/>
  <c r="BD153" i="16"/>
  <c r="AG82" i="16"/>
  <c r="AI82" i="16" s="1"/>
  <c r="AG66" i="16"/>
  <c r="AI66" i="16" s="1"/>
  <c r="AG50" i="16"/>
  <c r="AI50" i="16" s="1"/>
  <c r="AG27" i="16"/>
  <c r="AI27" i="16" s="1"/>
  <c r="AG15" i="16"/>
  <c r="AI15" i="16" s="1"/>
  <c r="BH369" i="16"/>
  <c r="AG361" i="16"/>
  <c r="AI361" i="16" s="1"/>
  <c r="BD360" i="16"/>
  <c r="AG291" i="16"/>
  <c r="AI291" i="16" s="1"/>
  <c r="AG288" i="16"/>
  <c r="AI288" i="16" s="1"/>
  <c r="AG284" i="16"/>
  <c r="AI284" i="16" s="1"/>
  <c r="AG280" i="16"/>
  <c r="AI280" i="16" s="1"/>
  <c r="AG259" i="16"/>
  <c r="AI259" i="16" s="1"/>
  <c r="AG255" i="16"/>
  <c r="AI255" i="16" s="1"/>
  <c r="AG241" i="16"/>
  <c r="AI241" i="16" s="1"/>
  <c r="AG232" i="16"/>
  <c r="AI232" i="16" s="1"/>
  <c r="BD225" i="16"/>
  <c r="BD180" i="16"/>
  <c r="AG172" i="16"/>
  <c r="AI172" i="16" s="1"/>
  <c r="AG158" i="16"/>
  <c r="AI158" i="16" s="1"/>
  <c r="AG130" i="16"/>
  <c r="AI130" i="16" s="1"/>
  <c r="AG127" i="16"/>
  <c r="AI127" i="16" s="1"/>
  <c r="BD126" i="16"/>
  <c r="AG104" i="16"/>
  <c r="AI104" i="16" s="1"/>
  <c r="AG102" i="16"/>
  <c r="AI102" i="16" s="1"/>
  <c r="AG56" i="16"/>
  <c r="AI56" i="16" s="1"/>
  <c r="AG97" i="16"/>
  <c r="AI97" i="16" s="1"/>
  <c r="AG96" i="16"/>
  <c r="AI96" i="16" s="1"/>
  <c r="AG186" i="16"/>
  <c r="AI186" i="16" s="1"/>
  <c r="AG168" i="16"/>
  <c r="AI168" i="16" s="1"/>
  <c r="BD36" i="16"/>
  <c r="AJ36" i="16"/>
  <c r="AK36" i="16" s="1"/>
  <c r="AG162" i="16"/>
  <c r="AI162" i="16" s="1"/>
  <c r="AG440" i="16"/>
  <c r="AI440" i="16" s="1"/>
  <c r="BH423" i="16"/>
  <c r="BD333" i="16"/>
  <c r="BD324" i="16"/>
  <c r="AG304" i="16"/>
  <c r="AI304" i="16" s="1"/>
  <c r="AG300" i="16"/>
  <c r="AI300" i="16" s="1"/>
  <c r="AG273" i="16"/>
  <c r="AI273" i="16" s="1"/>
  <c r="AG270" i="16"/>
  <c r="AI270" i="16" s="1"/>
  <c r="AG266" i="16"/>
  <c r="AI266" i="16" s="1"/>
  <c r="AG262" i="16"/>
  <c r="AI262" i="16" s="1"/>
  <c r="AG250" i="16"/>
  <c r="AI250" i="16" s="1"/>
  <c r="AG235" i="16"/>
  <c r="AI235" i="16" s="1"/>
  <c r="AG233" i="16"/>
  <c r="AI233" i="16" s="1"/>
  <c r="AG226" i="16"/>
  <c r="AI226" i="16" s="1"/>
  <c r="AG222" i="16"/>
  <c r="AI222" i="16" s="1"/>
  <c r="AG213" i="16"/>
  <c r="AI213" i="16" s="1"/>
  <c r="AG204" i="16"/>
  <c r="AI204" i="16" s="1"/>
  <c r="AG201" i="16"/>
  <c r="AI201" i="16" s="1"/>
  <c r="AG181" i="16"/>
  <c r="AI181" i="16" s="1"/>
  <c r="AG128" i="16"/>
  <c r="AI128" i="16" s="1"/>
  <c r="BH108" i="16"/>
  <c r="AL108" i="16" s="1"/>
  <c r="AJ108" i="16"/>
  <c r="AK108" i="16" s="1"/>
  <c r="AG74" i="16"/>
  <c r="AI74" i="16" s="1"/>
  <c r="AG178" i="16"/>
  <c r="AI178" i="16" s="1"/>
  <c r="AG52" i="16"/>
  <c r="AI52" i="16" s="1"/>
  <c r="AG124" i="16"/>
  <c r="AI124" i="16" s="1"/>
  <c r="AG205" i="16"/>
  <c r="AI205" i="16" s="1"/>
  <c r="AG18" i="16"/>
  <c r="AI18" i="16" s="1"/>
  <c r="AG237" i="16"/>
  <c r="AI237" i="16" s="1"/>
  <c r="BD216" i="16"/>
  <c r="AG180" i="16"/>
  <c r="AI180" i="16" s="1"/>
  <c r="BD117" i="16"/>
  <c r="AG76" i="16"/>
  <c r="AI76" i="16" s="1"/>
  <c r="AG68" i="16"/>
  <c r="AI68" i="16" s="1"/>
  <c r="AG64" i="16"/>
  <c r="AI64" i="16" s="1"/>
  <c r="BD18" i="16"/>
  <c r="AG17" i="16"/>
  <c r="AI17" i="16" s="1"/>
  <c r="BH171" i="16"/>
  <c r="AL171" i="16" s="1"/>
  <c r="AG156" i="16"/>
  <c r="AI156" i="16" s="1"/>
  <c r="AG138" i="16"/>
  <c r="AI138" i="16" s="1"/>
  <c r="BD81" i="16"/>
  <c r="AG21" i="16"/>
  <c r="AI21" i="16" s="1"/>
  <c r="AG438" i="16"/>
  <c r="AI438" i="16" s="1"/>
  <c r="AJ315" i="16"/>
  <c r="AK315" i="16" s="1"/>
  <c r="BH315" i="16"/>
  <c r="AJ297" i="16"/>
  <c r="AK297" i="16" s="1"/>
  <c r="BH297" i="16"/>
  <c r="AJ279" i="16"/>
  <c r="AK279" i="16" s="1"/>
  <c r="BH279" i="16"/>
  <c r="AJ261" i="16"/>
  <c r="AK261" i="16" s="1"/>
  <c r="BH261" i="16"/>
  <c r="AG129" i="16"/>
  <c r="AI129" i="16" s="1"/>
  <c r="AG436" i="16"/>
  <c r="AI436" i="16" s="1"/>
  <c r="AG422" i="16"/>
  <c r="AI422" i="16" s="1"/>
  <c r="BD396" i="16"/>
  <c r="AG388" i="16"/>
  <c r="AI388" i="16" s="1"/>
  <c r="BD387" i="16"/>
  <c r="AG305" i="16"/>
  <c r="AI305" i="16" s="1"/>
  <c r="BD297" i="16"/>
  <c r="AG281" i="16"/>
  <c r="AI281" i="16" s="1"/>
  <c r="BD279" i="16"/>
  <c r="AG269" i="16"/>
  <c r="AI269" i="16" s="1"/>
  <c r="AG267" i="16"/>
  <c r="AI267" i="16" s="1"/>
  <c r="AG265" i="16"/>
  <c r="AI265" i="16" s="1"/>
  <c r="AG257" i="16"/>
  <c r="AI257" i="16" s="1"/>
  <c r="AG249" i="16"/>
  <c r="AI249" i="16" s="1"/>
  <c r="AG239" i="16"/>
  <c r="AI239" i="16" s="1"/>
  <c r="AG231" i="16"/>
  <c r="AI231" i="16" s="1"/>
  <c r="AG216" i="16"/>
  <c r="AI216" i="16" s="1"/>
  <c r="AJ189" i="16"/>
  <c r="AK189" i="16" s="1"/>
  <c r="BH189" i="16"/>
  <c r="AL189" i="16" s="1"/>
  <c r="AG148" i="16"/>
  <c r="AI148" i="16" s="1"/>
  <c r="AG28" i="16"/>
  <c r="AI28" i="16" s="1"/>
  <c r="AG398" i="16"/>
  <c r="AI398" i="16" s="1"/>
  <c r="BD423" i="16"/>
  <c r="AG416" i="16"/>
  <c r="AI416" i="16" s="1"/>
  <c r="AG404" i="16"/>
  <c r="AI404" i="16" s="1"/>
  <c r="BH378" i="16"/>
  <c r="AG370" i="16"/>
  <c r="AI370" i="16" s="1"/>
  <c r="BD369" i="16"/>
  <c r="AG314" i="16"/>
  <c r="AI314" i="16" s="1"/>
  <c r="AG312" i="16"/>
  <c r="AI312" i="16" s="1"/>
  <c r="AG310" i="16"/>
  <c r="AI310" i="16" s="1"/>
  <c r="AG308" i="16"/>
  <c r="AI308" i="16" s="1"/>
  <c r="BD306" i="16"/>
  <c r="AG296" i="16"/>
  <c r="AI296" i="16" s="1"/>
  <c r="AG294" i="16"/>
  <c r="AI294" i="16" s="1"/>
  <c r="AG292" i="16"/>
  <c r="AI292" i="16" s="1"/>
  <c r="AG290" i="16"/>
  <c r="AI290" i="16" s="1"/>
  <c r="BD288" i="16"/>
  <c r="AG278" i="16"/>
  <c r="AI278" i="16" s="1"/>
  <c r="AG276" i="16"/>
  <c r="AI276" i="16" s="1"/>
  <c r="AG274" i="16"/>
  <c r="AI274" i="16" s="1"/>
  <c r="AG272" i="16"/>
  <c r="AI272" i="16" s="1"/>
  <c r="BD270" i="16"/>
  <c r="AG260" i="16"/>
  <c r="AI260" i="16" s="1"/>
  <c r="AG258" i="16"/>
  <c r="AI258" i="16" s="1"/>
  <c r="AG248" i="16"/>
  <c r="AI248" i="16" s="1"/>
  <c r="AG246" i="16"/>
  <c r="AI246" i="16" s="1"/>
  <c r="AG242" i="16"/>
  <c r="AI242" i="16" s="1"/>
  <c r="AG240" i="16"/>
  <c r="AI240" i="16" s="1"/>
  <c r="AG230" i="16"/>
  <c r="AI230" i="16" s="1"/>
  <c r="AJ216" i="16"/>
  <c r="AK216" i="16" s="1"/>
  <c r="BH216" i="16"/>
  <c r="AL216" i="16" s="1"/>
  <c r="AJ207" i="16"/>
  <c r="AK207" i="16" s="1"/>
  <c r="BH207" i="16"/>
  <c r="AL207" i="16" s="1"/>
  <c r="AG198" i="16"/>
  <c r="AI198" i="16" s="1"/>
  <c r="AJ180" i="16"/>
  <c r="AK180" i="16" s="1"/>
  <c r="BH180" i="16"/>
  <c r="AL180" i="16" s="1"/>
  <c r="BH126" i="16"/>
  <c r="AL126" i="16" s="1"/>
  <c r="AJ126" i="16"/>
  <c r="AK126" i="16" s="1"/>
  <c r="AG94" i="16"/>
  <c r="AI94" i="16" s="1"/>
  <c r="AJ90" i="16"/>
  <c r="AK90" i="16" s="1"/>
  <c r="BH90" i="16"/>
  <c r="AL90" i="16" s="1"/>
  <c r="AG77" i="16"/>
  <c r="AI77" i="16" s="1"/>
  <c r="AG75" i="16"/>
  <c r="AI75" i="16" s="1"/>
  <c r="AG73" i="16"/>
  <c r="AI73" i="16" s="1"/>
  <c r="AG402" i="16"/>
  <c r="AI402" i="16" s="1"/>
  <c r="BH252" i="16"/>
  <c r="AJ252" i="16"/>
  <c r="AK252" i="16" s="1"/>
  <c r="BH234" i="16"/>
  <c r="AJ234" i="16"/>
  <c r="AK234" i="16" s="1"/>
  <c r="BH225" i="16"/>
  <c r="AJ225" i="16"/>
  <c r="AK225" i="16" s="1"/>
  <c r="AG212" i="16"/>
  <c r="AI212" i="16" s="1"/>
  <c r="AG210" i="16"/>
  <c r="AI210" i="16" s="1"/>
  <c r="AG208" i="16"/>
  <c r="AI208" i="16" s="1"/>
  <c r="AG174" i="16"/>
  <c r="AI174" i="16" s="1"/>
  <c r="AG131" i="16"/>
  <c r="AI131" i="16" s="1"/>
  <c r="AG120" i="16"/>
  <c r="AI120" i="16" s="1"/>
  <c r="AG22" i="16"/>
  <c r="AI22" i="16" s="1"/>
  <c r="AG16" i="16"/>
  <c r="AI16" i="16" s="1"/>
  <c r="AG352" i="16"/>
  <c r="AI352" i="16" s="1"/>
  <c r="BD351" i="16"/>
  <c r="BD315" i="16"/>
  <c r="AG303" i="16"/>
  <c r="AI303" i="16" s="1"/>
  <c r="AG301" i="16"/>
  <c r="AI301" i="16" s="1"/>
  <c r="AG299" i="16"/>
  <c r="AI299" i="16" s="1"/>
  <c r="AG287" i="16"/>
  <c r="AI287" i="16" s="1"/>
  <c r="AG285" i="16"/>
  <c r="AI285" i="16" s="1"/>
  <c r="AG283" i="16"/>
  <c r="AI283" i="16" s="1"/>
  <c r="AG263" i="16"/>
  <c r="AI263" i="16" s="1"/>
  <c r="BD261" i="16"/>
  <c r="AG251" i="16"/>
  <c r="AI251" i="16" s="1"/>
  <c r="AJ198" i="16"/>
  <c r="AK198" i="16" s="1"/>
  <c r="BH198" i="16"/>
  <c r="AL198" i="16" s="1"/>
  <c r="AG101" i="16"/>
  <c r="AI101" i="16" s="1"/>
  <c r="AG434" i="16"/>
  <c r="AI434" i="16" s="1"/>
  <c r="AJ423" i="16"/>
  <c r="AK423" i="16" s="1"/>
  <c r="AG418" i="16"/>
  <c r="AI418" i="16" s="1"/>
  <c r="BH396" i="16"/>
  <c r="AG393" i="16"/>
  <c r="AI393" i="16" s="1"/>
  <c r="BH387" i="16"/>
  <c r="AG379" i="16"/>
  <c r="AI379" i="16" s="1"/>
  <c r="BD378" i="16"/>
  <c r="AJ369" i="16"/>
  <c r="AK369" i="16" s="1"/>
  <c r="AJ306" i="16"/>
  <c r="AK306" i="16" s="1"/>
  <c r="BH306" i="16"/>
  <c r="AJ288" i="16"/>
  <c r="AK288" i="16" s="1"/>
  <c r="BH288" i="16"/>
  <c r="AJ270" i="16"/>
  <c r="AK270" i="16" s="1"/>
  <c r="BH270" i="16"/>
  <c r="BH243" i="16"/>
  <c r="AJ243" i="16"/>
  <c r="AK243" i="16" s="1"/>
  <c r="AG194" i="16"/>
  <c r="AI194" i="16" s="1"/>
  <c r="AG192" i="16"/>
  <c r="AI192" i="16" s="1"/>
  <c r="AG190" i="16"/>
  <c r="AI190" i="16" s="1"/>
  <c r="AG176" i="16"/>
  <c r="AI176" i="16" s="1"/>
  <c r="AG167" i="16"/>
  <c r="AI167" i="16" s="1"/>
  <c r="AG165" i="16"/>
  <c r="AI165" i="16" s="1"/>
  <c r="AG126" i="16"/>
  <c r="AI126" i="16" s="1"/>
  <c r="AG122" i="16"/>
  <c r="AI122" i="16" s="1"/>
  <c r="AG118" i="16"/>
  <c r="AI118" i="16" s="1"/>
  <c r="AG112" i="16"/>
  <c r="AI112" i="16" s="1"/>
  <c r="AG108" i="16"/>
  <c r="AI108" i="16" s="1"/>
  <c r="AG103" i="16"/>
  <c r="AI103" i="16" s="1"/>
  <c r="AG90" i="16"/>
  <c r="AI90" i="16" s="1"/>
  <c r="BD342" i="16"/>
  <c r="AG331" i="16"/>
  <c r="AI331" i="16" s="1"/>
  <c r="AG254" i="16"/>
  <c r="AI254" i="16" s="1"/>
  <c r="BD252" i="16"/>
  <c r="AG245" i="16"/>
  <c r="AI245" i="16" s="1"/>
  <c r="BD243" i="16"/>
  <c r="AG236" i="16"/>
  <c r="AI236" i="16" s="1"/>
  <c r="BD234" i="16"/>
  <c r="AG173" i="16"/>
  <c r="AI173" i="16" s="1"/>
  <c r="AG153" i="16"/>
  <c r="AI153" i="16" s="1"/>
  <c r="BD135" i="16"/>
  <c r="AG121" i="16"/>
  <c r="AI121" i="16" s="1"/>
  <c r="AG119" i="16"/>
  <c r="AI119" i="16" s="1"/>
  <c r="AG84" i="16"/>
  <c r="AI84" i="16" s="1"/>
  <c r="AG41" i="16"/>
  <c r="AI41" i="16" s="1"/>
  <c r="AG256" i="16"/>
  <c r="AI256" i="16" s="1"/>
  <c r="AG247" i="16"/>
  <c r="AI247" i="16" s="1"/>
  <c r="AG238" i="16"/>
  <c r="AI238" i="16" s="1"/>
  <c r="AG229" i="16"/>
  <c r="AI229" i="16" s="1"/>
  <c r="AG227" i="16"/>
  <c r="AI227" i="16" s="1"/>
  <c r="AG220" i="16"/>
  <c r="AI220" i="16" s="1"/>
  <c r="AG218" i="16"/>
  <c r="AI218" i="16" s="1"/>
  <c r="AG202" i="16"/>
  <c r="AI202" i="16" s="1"/>
  <c r="AG200" i="16"/>
  <c r="AI200" i="16" s="1"/>
  <c r="AG184" i="16"/>
  <c r="AI184" i="16" s="1"/>
  <c r="AG182" i="16"/>
  <c r="AI182" i="16" s="1"/>
  <c r="AG164" i="16"/>
  <c r="AI164" i="16" s="1"/>
  <c r="AJ153" i="16"/>
  <c r="AK153" i="16" s="1"/>
  <c r="BH153" i="16"/>
  <c r="AL153" i="16" s="1"/>
  <c r="AG146" i="16"/>
  <c r="AI146" i="16" s="1"/>
  <c r="AG144" i="16"/>
  <c r="AI144" i="16" s="1"/>
  <c r="AG140" i="16"/>
  <c r="AI140" i="16" s="1"/>
  <c r="AG136" i="16"/>
  <c r="AI136" i="16" s="1"/>
  <c r="AG135" i="16"/>
  <c r="AI135" i="16" s="1"/>
  <c r="BH99" i="16"/>
  <c r="AL99" i="16" s="1"/>
  <c r="AJ99" i="16"/>
  <c r="AK99" i="16" s="1"/>
  <c r="AG39" i="16"/>
  <c r="AI39" i="16" s="1"/>
  <c r="AG34" i="16"/>
  <c r="AI34" i="16" s="1"/>
  <c r="AG33" i="16"/>
  <c r="AI33" i="16" s="1"/>
  <c r="AG171" i="16"/>
  <c r="AI171" i="16" s="1"/>
  <c r="AG163" i="16"/>
  <c r="AI163" i="16" s="1"/>
  <c r="AG157" i="16"/>
  <c r="AI157" i="16" s="1"/>
  <c r="AG155" i="16"/>
  <c r="AI155" i="16" s="1"/>
  <c r="AJ135" i="16"/>
  <c r="AK135" i="16" s="1"/>
  <c r="BH135" i="16"/>
  <c r="AL135" i="16" s="1"/>
  <c r="AG117" i="16"/>
  <c r="AI117" i="16" s="1"/>
  <c r="AG100" i="16"/>
  <c r="AI100" i="16" s="1"/>
  <c r="BD99" i="16"/>
  <c r="AG95" i="16"/>
  <c r="AI95" i="16" s="1"/>
  <c r="AG92" i="16"/>
  <c r="AI92" i="16" s="1"/>
  <c r="AG86" i="16"/>
  <c r="AI86" i="16" s="1"/>
  <c r="AG53" i="16"/>
  <c r="AI53" i="16" s="1"/>
  <c r="AG71" i="16"/>
  <c r="AI71" i="16" s="1"/>
  <c r="AG80" i="16"/>
  <c r="AI80" i="16" s="1"/>
  <c r="AG89" i="16"/>
  <c r="AI89" i="16" s="1"/>
  <c r="AG107" i="16"/>
  <c r="AI107" i="16" s="1"/>
  <c r="AG62" i="16"/>
  <c r="AI62" i="16" s="1"/>
  <c r="AG116" i="16"/>
  <c r="AI116" i="16" s="1"/>
  <c r="AG125" i="16"/>
  <c r="AI125" i="16" s="1"/>
  <c r="AG143" i="16"/>
  <c r="AI143" i="16" s="1"/>
  <c r="AG161" i="16"/>
  <c r="AI161" i="16" s="1"/>
  <c r="AG179" i="16"/>
  <c r="AI179" i="16" s="1"/>
  <c r="AG115" i="16"/>
  <c r="AI115" i="16" s="1"/>
  <c r="AG106" i="16"/>
  <c r="AI106" i="16" s="1"/>
  <c r="AG70" i="16"/>
  <c r="AI70" i="16" s="1"/>
  <c r="AG133" i="16"/>
  <c r="AI133" i="16" s="1"/>
  <c r="AG151" i="16"/>
  <c r="AI151" i="16" s="1"/>
  <c r="AG169" i="16"/>
  <c r="AI169" i="16" s="1"/>
  <c r="AG51" i="16"/>
  <c r="AI51" i="16" s="1"/>
  <c r="AG69" i="16"/>
  <c r="AI69" i="16" s="1"/>
  <c r="AG87" i="16"/>
  <c r="AI87" i="16" s="1"/>
  <c r="AG105" i="16"/>
  <c r="AI105" i="16" s="1"/>
  <c r="AG114" i="16"/>
  <c r="AI114" i="16" s="1"/>
  <c r="AG60" i="16"/>
  <c r="AI60" i="16" s="1"/>
  <c r="AG123" i="16"/>
  <c r="AI123" i="16" s="1"/>
  <c r="AG141" i="16"/>
  <c r="AI141" i="16" s="1"/>
  <c r="AG159" i="16"/>
  <c r="AI159" i="16" s="1"/>
  <c r="AG177" i="16"/>
  <c r="AI177" i="16" s="1"/>
  <c r="AG49" i="16"/>
  <c r="AI49" i="16" s="1"/>
  <c r="AG47" i="16"/>
  <c r="AI47" i="16" s="1"/>
  <c r="AG43" i="16"/>
  <c r="AI43" i="16" s="1"/>
  <c r="AG36" i="16"/>
  <c r="AI36" i="16" s="1"/>
  <c r="AG35" i="16"/>
  <c r="AI35" i="16" s="1"/>
  <c r="AG25" i="16"/>
  <c r="AI25" i="16" s="1"/>
  <c r="AG23" i="16"/>
  <c r="AI23" i="16" s="1"/>
  <c r="AG175" i="16"/>
  <c r="AI175" i="16" s="1"/>
  <c r="AG149" i="16"/>
  <c r="AI149" i="16" s="1"/>
  <c r="AG147" i="16"/>
  <c r="AI147" i="16" s="1"/>
  <c r="AG145" i="16"/>
  <c r="AI145" i="16" s="1"/>
  <c r="AG139" i="16"/>
  <c r="AI139" i="16" s="1"/>
  <c r="AG137" i="16"/>
  <c r="AI137" i="16" s="1"/>
  <c r="BH117" i="16"/>
  <c r="AL117" i="16" s="1"/>
  <c r="AG111" i="16"/>
  <c r="AI111" i="16" s="1"/>
  <c r="AG109" i="16"/>
  <c r="AI109" i="16" s="1"/>
  <c r="AG37" i="16"/>
  <c r="AI37" i="16" s="1"/>
  <c r="AG93" i="16"/>
  <c r="AI93" i="16" s="1"/>
  <c r="AG85" i="16"/>
  <c r="AI85" i="16" s="1"/>
  <c r="AG67" i="16"/>
  <c r="AI67" i="16" s="1"/>
  <c r="AG65" i="16"/>
  <c r="AI65" i="16" s="1"/>
  <c r="AG59" i="16"/>
  <c r="AI59" i="16" s="1"/>
  <c r="AG57" i="16"/>
  <c r="AI57" i="16" s="1"/>
  <c r="AG55" i="16"/>
  <c r="AI55" i="16" s="1"/>
  <c r="AG30" i="16"/>
  <c r="AI30" i="16" s="1"/>
  <c r="AG29" i="16"/>
  <c r="AI29" i="16" s="1"/>
  <c r="AG26" i="16"/>
  <c r="AI26" i="16" s="1"/>
  <c r="AK18" i="16"/>
  <c r="AG14" i="16"/>
  <c r="AI14" i="16" s="1"/>
  <c r="AG113" i="16"/>
  <c r="AI113" i="16" s="1"/>
  <c r="AG99" i="16"/>
  <c r="AI99" i="16" s="1"/>
  <c r="AG91" i="16"/>
  <c r="AI91" i="16" s="1"/>
  <c r="AG83" i="16"/>
  <c r="AI83" i="16" s="1"/>
  <c r="BH81" i="16"/>
  <c r="AL81" i="16" s="1"/>
  <c r="AG81" i="16"/>
  <c r="AI81" i="16" s="1"/>
  <c r="AJ72" i="16"/>
  <c r="AK72" i="16" s="1"/>
  <c r="BH72" i="16"/>
  <c r="AL72" i="16" s="1"/>
  <c r="AJ45" i="16"/>
  <c r="AK45" i="16" s="1"/>
  <c r="BH45" i="16"/>
  <c r="AL45" i="16" s="1"/>
  <c r="AG32" i="16"/>
  <c r="AI32" i="16" s="1"/>
  <c r="AG31" i="16"/>
  <c r="AI31" i="16" s="1"/>
  <c r="AG20" i="16"/>
  <c r="AI20" i="16" s="1"/>
  <c r="AG19" i="16"/>
  <c r="AI19" i="16" s="1"/>
  <c r="AJ63" i="16"/>
  <c r="AK63" i="16" s="1"/>
  <c r="BH63" i="16"/>
  <c r="AL63" i="16" s="1"/>
  <c r="BD45" i="16"/>
  <c r="AG45" i="16"/>
  <c r="AI45" i="16" s="1"/>
  <c r="AG44" i="16"/>
  <c r="AI44" i="16" s="1"/>
  <c r="AG42" i="16"/>
  <c r="AI42" i="16" s="1"/>
  <c r="AG40" i="16"/>
  <c r="AI40" i="16" s="1"/>
  <c r="AG38" i="16"/>
  <c r="AI38" i="16" s="1"/>
  <c r="BD63" i="16"/>
  <c r="AG63" i="16"/>
  <c r="AI63" i="16" s="1"/>
  <c r="AG61" i="16"/>
  <c r="AI61" i="16" s="1"/>
  <c r="AG79" i="16"/>
  <c r="AI79" i="16" s="1"/>
  <c r="AG427" i="16"/>
  <c r="AI427" i="16" s="1"/>
  <c r="AG409" i="16"/>
  <c r="AI409" i="16" s="1"/>
  <c r="AG385" i="16"/>
  <c r="AI385" i="16" s="1"/>
  <c r="AG376" i="16"/>
  <c r="AI376" i="16" s="1"/>
  <c r="AG358" i="16"/>
  <c r="AI358" i="16" s="1"/>
  <c r="AG343" i="16"/>
  <c r="AI343" i="16" s="1"/>
  <c r="AG334" i="16"/>
  <c r="AI334" i="16" s="1"/>
  <c r="AG328" i="16"/>
  <c r="AI328" i="16" s="1"/>
  <c r="AG321" i="16"/>
  <c r="AI321" i="16" s="1"/>
  <c r="BD432" i="16"/>
  <c r="AG429" i="16"/>
  <c r="AI429" i="16" s="1"/>
  <c r="AG425" i="16"/>
  <c r="AI425" i="16" s="1"/>
  <c r="AG411" i="16"/>
  <c r="AI411" i="16" s="1"/>
  <c r="AG407" i="16"/>
  <c r="AI407" i="16" s="1"/>
  <c r="AG395" i="16"/>
  <c r="AI395" i="16" s="1"/>
  <c r="AG390" i="16"/>
  <c r="AI390" i="16" s="1"/>
  <c r="AG381" i="16"/>
  <c r="AI381" i="16" s="1"/>
  <c r="AG372" i="16"/>
  <c r="AI372" i="16" s="1"/>
  <c r="AG363" i="16"/>
  <c r="AI363" i="16" s="1"/>
  <c r="AG354" i="16"/>
  <c r="AI354" i="16" s="1"/>
  <c r="AG345" i="16"/>
  <c r="AI345" i="16" s="1"/>
  <c r="AG336" i="16"/>
  <c r="AI336" i="16" s="1"/>
  <c r="AG431" i="16"/>
  <c r="AI431" i="16" s="1"/>
  <c r="AG413" i="16"/>
  <c r="AI413" i="16" s="1"/>
  <c r="AG367" i="16"/>
  <c r="AI367" i="16" s="1"/>
  <c r="AG349" i="16"/>
  <c r="AI349" i="16" s="1"/>
  <c r="AG340" i="16"/>
  <c r="AI340" i="16" s="1"/>
  <c r="BH432" i="16"/>
  <c r="BH414" i="16"/>
  <c r="BH405" i="16"/>
  <c r="AM405" i="16"/>
  <c r="AG421" i="16"/>
  <c r="AI421" i="16" s="1"/>
  <c r="AG419" i="16"/>
  <c r="AI419" i="16" s="1"/>
  <c r="AG417" i="16"/>
  <c r="AI417" i="16" s="1"/>
  <c r="AG415" i="16"/>
  <c r="AI415" i="16" s="1"/>
  <c r="AG389" i="16"/>
  <c r="AI389" i="16" s="1"/>
  <c r="AG380" i="16"/>
  <c r="AI380" i="16" s="1"/>
  <c r="AG371" i="16"/>
  <c r="AI371" i="16" s="1"/>
  <c r="AG362" i="16"/>
  <c r="AI362" i="16" s="1"/>
  <c r="AG353" i="16"/>
  <c r="AI353" i="16" s="1"/>
  <c r="AG344" i="16"/>
  <c r="AI344" i="16" s="1"/>
  <c r="AG335" i="16"/>
  <c r="AI335" i="16" s="1"/>
  <c r="AG326" i="16"/>
  <c r="AI326" i="16" s="1"/>
  <c r="AG323" i="16"/>
  <c r="AI323" i="16" s="1"/>
  <c r="AG317" i="16"/>
  <c r="AI317" i="16" s="1"/>
  <c r="AJ432" i="16"/>
  <c r="AK432" i="16" s="1"/>
  <c r="AG432" i="16"/>
  <c r="AI432" i="16" s="1"/>
  <c r="AG430" i="16"/>
  <c r="AI430" i="16" s="1"/>
  <c r="AG428" i="16"/>
  <c r="AI428" i="16" s="1"/>
  <c r="AG426" i="16"/>
  <c r="AI426" i="16" s="1"/>
  <c r="AG424" i="16"/>
  <c r="AI424" i="16" s="1"/>
  <c r="AJ396" i="16"/>
  <c r="AK396" i="16" s="1"/>
  <c r="AG396" i="16"/>
  <c r="AI396" i="16" s="1"/>
  <c r="AG394" i="16"/>
  <c r="AI394" i="16" s="1"/>
  <c r="AG387" i="16"/>
  <c r="AI387" i="16" s="1"/>
  <c r="AG386" i="16"/>
  <c r="AI386" i="16" s="1"/>
  <c r="AG378" i="16"/>
  <c r="AI378" i="16" s="1"/>
  <c r="AG377" i="16"/>
  <c r="AI377" i="16" s="1"/>
  <c r="AG369" i="16"/>
  <c r="AI369" i="16" s="1"/>
  <c r="AG368" i="16"/>
  <c r="AI368" i="16" s="1"/>
  <c r="AG360" i="16"/>
  <c r="AI360" i="16" s="1"/>
  <c r="AG359" i="16"/>
  <c r="AI359" i="16" s="1"/>
  <c r="AG351" i="16"/>
  <c r="AI351" i="16" s="1"/>
  <c r="AG350" i="16"/>
  <c r="AI350" i="16" s="1"/>
  <c r="AG342" i="16"/>
  <c r="AI342" i="16" s="1"/>
  <c r="AG341" i="16"/>
  <c r="AI341" i="16" s="1"/>
  <c r="AG333" i="16"/>
  <c r="AI333" i="16" s="1"/>
  <c r="AG332" i="16"/>
  <c r="AI332" i="16" s="1"/>
  <c r="AG324" i="16"/>
  <c r="AI324" i="16" s="1"/>
  <c r="AG423" i="16"/>
  <c r="AI423" i="16" s="1"/>
  <c r="AG439" i="16"/>
  <c r="AI439" i="16" s="1"/>
  <c r="AG437" i="16"/>
  <c r="AI437" i="16" s="1"/>
  <c r="AG435" i="16"/>
  <c r="AI435" i="16" s="1"/>
  <c r="AG433" i="16"/>
  <c r="AI433" i="16" s="1"/>
  <c r="AG405" i="16"/>
  <c r="AI405" i="16" s="1"/>
  <c r="AG403" i="16"/>
  <c r="AI403" i="16" s="1"/>
  <c r="AG401" i="16"/>
  <c r="AI401" i="16" s="1"/>
  <c r="AG399" i="16"/>
  <c r="AI399" i="16" s="1"/>
  <c r="AG397" i="16"/>
  <c r="AI397" i="16" s="1"/>
  <c r="AG384" i="16"/>
  <c r="AI384" i="16" s="1"/>
  <c r="AG375" i="16"/>
  <c r="AI375" i="16" s="1"/>
  <c r="AG366" i="16"/>
  <c r="AI366" i="16" s="1"/>
  <c r="AG357" i="16"/>
  <c r="AI357" i="16" s="1"/>
  <c r="AG348" i="16"/>
  <c r="AI348" i="16" s="1"/>
  <c r="AG339" i="16"/>
  <c r="AI339" i="16" s="1"/>
  <c r="AG330" i="16"/>
  <c r="AI330" i="16" s="1"/>
  <c r="AJ324" i="16"/>
  <c r="AK324" i="16" s="1"/>
  <c r="BH324" i="16"/>
  <c r="AG319" i="16"/>
  <c r="AI319" i="16" s="1"/>
  <c r="AG414" i="16"/>
  <c r="AI414" i="16" s="1"/>
  <c r="AG412" i="16"/>
  <c r="AI412" i="16" s="1"/>
  <c r="AG410" i="16"/>
  <c r="AI410" i="16" s="1"/>
  <c r="AG408" i="16"/>
  <c r="AI408" i="16" s="1"/>
  <c r="AG406" i="16"/>
  <c r="AI406" i="16" s="1"/>
  <c r="AG392" i="16"/>
  <c r="AI392" i="16" s="1"/>
  <c r="AG391" i="16"/>
  <c r="AI391" i="16" s="1"/>
  <c r="AG383" i="16"/>
  <c r="AI383" i="16" s="1"/>
  <c r="AG382" i="16"/>
  <c r="AI382" i="16" s="1"/>
  <c r="AG374" i="16"/>
  <c r="AI374" i="16" s="1"/>
  <c r="AG373" i="16"/>
  <c r="AI373" i="16" s="1"/>
  <c r="AG365" i="16"/>
  <c r="AI365" i="16" s="1"/>
  <c r="AG364" i="16"/>
  <c r="AI364" i="16" s="1"/>
  <c r="BH360" i="16"/>
  <c r="AG356" i="16"/>
  <c r="AI356" i="16" s="1"/>
  <c r="AG355" i="16"/>
  <c r="AI355" i="16" s="1"/>
  <c r="BH351" i="16"/>
  <c r="AG347" i="16"/>
  <c r="AI347" i="16" s="1"/>
  <c r="AG346" i="16"/>
  <c r="AI346" i="16" s="1"/>
  <c r="BH342" i="16"/>
  <c r="AG338" i="16"/>
  <c r="AI338" i="16" s="1"/>
  <c r="AG337" i="16"/>
  <c r="AI337" i="16" s="1"/>
  <c r="BH333" i="16"/>
  <c r="AG327" i="16"/>
  <c r="AI327" i="16" s="1"/>
  <c r="AG320" i="16"/>
  <c r="AI320" i="16" s="1"/>
  <c r="AG329" i="16"/>
  <c r="AI329" i="16" s="1"/>
  <c r="AG322" i="16"/>
  <c r="AI322" i="16" s="1"/>
  <c r="AG325" i="16"/>
  <c r="AI325" i="16" s="1"/>
  <c r="AG318" i="16"/>
  <c r="AI318" i="16" s="1"/>
  <c r="AG316" i="16"/>
  <c r="AI316" i="16" s="1"/>
  <c r="AF10" i="16"/>
  <c r="AF11" i="16"/>
  <c r="AF12" i="16"/>
  <c r="AF13" i="16"/>
  <c r="AD10" i="16"/>
  <c r="AD11" i="16"/>
  <c r="AD12" i="16"/>
  <c r="AD13" i="16"/>
  <c r="AB10" i="16"/>
  <c r="AB11" i="16"/>
  <c r="AB12" i="16"/>
  <c r="AB13" i="16"/>
  <c r="Z10" i="16"/>
  <c r="Z11" i="16"/>
  <c r="Z12" i="16"/>
  <c r="Z13" i="16"/>
  <c r="X10" i="16"/>
  <c r="X11" i="16"/>
  <c r="X12" i="16"/>
  <c r="X13" i="16"/>
  <c r="V10" i="16"/>
  <c r="V11" i="16"/>
  <c r="V12" i="16"/>
  <c r="V13" i="16"/>
  <c r="T10" i="16"/>
  <c r="T11" i="16"/>
  <c r="T12" i="16"/>
  <c r="T13" i="16"/>
  <c r="AN405" i="16" l="1"/>
  <c r="AO405" i="16" s="1"/>
  <c r="AP405" i="16" s="1"/>
  <c r="L405" i="16"/>
  <c r="M405" i="16" s="1"/>
  <c r="N405" i="16" s="1"/>
  <c r="M18" i="16"/>
  <c r="N18" i="16" s="1"/>
  <c r="AF9" i="16"/>
  <c r="AD9" i="16"/>
  <c r="AB9" i="16"/>
  <c r="Z9" i="16"/>
  <c r="X9" i="16"/>
  <c r="V9" i="16"/>
  <c r="T9" i="16"/>
  <c r="I9" i="16"/>
  <c r="J9" i="16"/>
  <c r="Z10" i="21" l="1"/>
  <c r="K8" i="21"/>
  <c r="E6" i="21"/>
  <c r="AA22" i="21"/>
  <c r="U11" i="21"/>
  <c r="U12" i="21"/>
  <c r="E7" i="21"/>
  <c r="AZ9" i="16"/>
  <c r="L13" i="21" l="1"/>
  <c r="K13" i="21"/>
  <c r="K12" i="21"/>
  <c r="K11" i="21"/>
  <c r="BC13" i="16"/>
  <c r="BC12" i="16"/>
  <c r="B10" i="16"/>
  <c r="B11" i="16" s="1"/>
  <c r="B12" i="16" s="1"/>
  <c r="B13" i="16" s="1"/>
  <c r="B14" i="16" s="1"/>
  <c r="B15" i="16" s="1"/>
  <c r="B16" i="16" s="1"/>
  <c r="B17" i="16" s="1"/>
  <c r="BB9" i="16"/>
  <c r="AG11" i="16" l="1"/>
  <c r="AH11" i="16" s="1"/>
  <c r="AG13" i="16"/>
  <c r="AG9" i="16"/>
  <c r="AI9" i="16" s="1"/>
  <c r="AG10" i="16"/>
  <c r="AI10" i="16" s="1"/>
  <c r="AG12" i="16"/>
  <c r="AI13" i="16" l="1"/>
  <c r="BA13" i="16" s="1"/>
  <c r="BD13" i="16" s="1"/>
  <c r="AH13" i="16"/>
  <c r="AH9" i="16"/>
  <c r="AI11" i="16"/>
  <c r="BA11" i="16" s="1"/>
  <c r="AH10" i="16"/>
  <c r="AI12" i="16"/>
  <c r="BA12" i="16" s="1"/>
  <c r="BD12" i="16" s="1"/>
  <c r="AH12" i="16"/>
  <c r="BC11" i="16"/>
  <c r="BC10" i="16"/>
  <c r="BA10" i="16"/>
  <c r="BD10" i="16" s="1"/>
  <c r="BA9" i="16"/>
  <c r="BC9" i="16"/>
  <c r="BF9" i="16"/>
  <c r="BI9" i="16" s="1"/>
  <c r="AL9" i="16" s="1"/>
  <c r="L9" i="16" s="1"/>
  <c r="M9" i="16" s="1"/>
  <c r="BE9" i="16" l="1"/>
  <c r="BG9" i="16" s="1"/>
  <c r="BH9" i="16" s="1"/>
  <c r="AN9" i="16" s="1"/>
  <c r="AM9" i="16"/>
  <c r="N9" i="16"/>
  <c r="BD11" i="16"/>
  <c r="BD9" i="16"/>
  <c r="AJ9" i="16" l="1"/>
  <c r="AK9" i="16" s="1"/>
  <c r="V13" i="22" l="1"/>
  <c r="P13" i="22"/>
  <c r="J13" i="22"/>
  <c r="AF45" i="21"/>
  <c r="AF44" i="21"/>
  <c r="AF43" i="21"/>
  <c r="AF42" i="21"/>
  <c r="AF41" i="21"/>
  <c r="AG44" i="21"/>
  <c r="AG43" i="21"/>
  <c r="AG42" i="21"/>
  <c r="AG41" i="21" l="1"/>
  <c r="AG40" i="21"/>
  <c r="AG39" i="21"/>
  <c r="AA44" i="21"/>
  <c r="AA43" i="21"/>
  <c r="AA42" i="21"/>
  <c r="AA41" i="21"/>
  <c r="AA40" i="21"/>
  <c r="AA39" i="21"/>
  <c r="Z45" i="21"/>
  <c r="Z44" i="21"/>
  <c r="Z43" i="21"/>
  <c r="Z42" i="21"/>
  <c r="Z41" i="21"/>
  <c r="U44" i="21"/>
  <c r="U43" i="21"/>
  <c r="U42" i="21"/>
  <c r="U41" i="21"/>
  <c r="U40" i="21"/>
  <c r="U39" i="21"/>
  <c r="T45" i="21"/>
  <c r="T44" i="21"/>
  <c r="T43" i="21"/>
  <c r="T42" i="21"/>
  <c r="T41" i="21"/>
  <c r="O44" i="21"/>
  <c r="O43" i="21"/>
  <c r="O42" i="21"/>
  <c r="O41" i="21"/>
  <c r="O40" i="21"/>
  <c r="O39" i="21"/>
  <c r="N45" i="21"/>
  <c r="N44" i="21"/>
  <c r="N43" i="21"/>
  <c r="N42" i="21"/>
  <c r="N41" i="21"/>
  <c r="I44" i="21"/>
  <c r="I43" i="21"/>
  <c r="I42" i="21"/>
  <c r="I41" i="21"/>
  <c r="I40" i="21"/>
  <c r="I39" i="21"/>
  <c r="H45" i="21"/>
  <c r="H44" i="21"/>
  <c r="H43" i="21"/>
  <c r="H42" i="21"/>
  <c r="H41" i="21"/>
  <c r="AA36" i="21" l="1"/>
  <c r="AA35" i="21"/>
  <c r="AA34" i="21"/>
  <c r="AA33" i="21"/>
  <c r="AA32" i="21"/>
  <c r="AA31" i="21"/>
  <c r="Z37" i="21"/>
  <c r="Z36" i="21"/>
  <c r="Z35" i="21"/>
  <c r="Z34" i="21"/>
  <c r="Z33" i="21"/>
  <c r="U36" i="21"/>
  <c r="U35" i="21"/>
  <c r="U34" i="21"/>
  <c r="U33" i="21"/>
  <c r="U32" i="21"/>
  <c r="U31" i="21"/>
  <c r="U30" i="21"/>
  <c r="T37" i="21"/>
  <c r="T36" i="21"/>
  <c r="T35" i="21"/>
  <c r="T34" i="21"/>
  <c r="T33" i="21"/>
  <c r="O36" i="21"/>
  <c r="O35" i="21"/>
  <c r="O34" i="21"/>
  <c r="O33" i="21"/>
  <c r="O32" i="21"/>
  <c r="O31" i="21"/>
  <c r="N37" i="21"/>
  <c r="N36" i="21"/>
  <c r="N35" i="21"/>
  <c r="N34" i="21"/>
  <c r="N33" i="21"/>
  <c r="I36" i="21"/>
  <c r="I35" i="21"/>
  <c r="I34" i="21"/>
  <c r="I33" i="21"/>
  <c r="I32" i="21"/>
  <c r="I31" i="21"/>
  <c r="H37" i="21"/>
  <c r="H36" i="21"/>
  <c r="H35" i="21"/>
  <c r="H34" i="21"/>
  <c r="H33" i="21"/>
  <c r="AG28" i="21"/>
  <c r="AG27" i="21"/>
  <c r="AG26" i="21"/>
  <c r="AG25" i="21"/>
  <c r="AG24" i="21"/>
  <c r="AG23" i="21"/>
  <c r="AG22" i="21"/>
  <c r="AF28" i="21"/>
  <c r="AF27" i="21"/>
  <c r="AF26" i="21"/>
  <c r="AF25" i="21"/>
  <c r="AG36" i="21"/>
  <c r="AG35" i="21"/>
  <c r="AG34" i="21"/>
  <c r="AG33" i="21"/>
  <c r="AG32" i="21"/>
  <c r="AG31" i="21"/>
  <c r="AF37" i="21"/>
  <c r="AF36" i="21"/>
  <c r="AF35" i="21"/>
  <c r="AF34" i="21"/>
  <c r="AF33" i="21"/>
  <c r="AF29" i="21" l="1"/>
  <c r="AG38" i="21"/>
  <c r="AA38" i="21"/>
  <c r="U38" i="21"/>
  <c r="O38" i="21"/>
  <c r="I38" i="21"/>
  <c r="AG30" i="21"/>
  <c r="AA30" i="21"/>
  <c r="O30" i="21"/>
  <c r="I30" i="21"/>
  <c r="AA28" i="21"/>
  <c r="AA27" i="21"/>
  <c r="AA26" i="21"/>
  <c r="AA25" i="21"/>
  <c r="AA24" i="21"/>
  <c r="AA23" i="21"/>
  <c r="Z29" i="21"/>
  <c r="Z28" i="21"/>
  <c r="Z27" i="21"/>
  <c r="Z26" i="21"/>
  <c r="Z25" i="21"/>
  <c r="AF40" i="21" l="1"/>
  <c r="Z40" i="21"/>
  <c r="H40" i="21"/>
  <c r="N40" i="21"/>
  <c r="T40" i="21"/>
  <c r="T32" i="21"/>
  <c r="Z32" i="21"/>
  <c r="AF32" i="21"/>
  <c r="H32" i="21"/>
  <c r="N32" i="21"/>
  <c r="AF24" i="21"/>
  <c r="AF39" i="21"/>
  <c r="T39" i="21"/>
  <c r="Z39" i="21"/>
  <c r="N39" i="21"/>
  <c r="H39" i="21"/>
  <c r="N31" i="21"/>
  <c r="T31" i="21"/>
  <c r="AF23" i="21"/>
  <c r="Z31" i="21"/>
  <c r="H31" i="21"/>
  <c r="AF31" i="21"/>
  <c r="AF38" i="21"/>
  <c r="T38" i="21"/>
  <c r="Z38" i="21"/>
  <c r="H38" i="21"/>
  <c r="N38" i="21"/>
  <c r="AF30" i="21"/>
  <c r="T30" i="21"/>
  <c r="AF22" i="21"/>
  <c r="H30" i="21"/>
  <c r="Z30" i="21"/>
  <c r="N30" i="21"/>
  <c r="V29" i="21"/>
  <c r="U28" i="21"/>
  <c r="U27" i="21"/>
  <c r="U26" i="21"/>
  <c r="U25" i="21"/>
  <c r="U24" i="21"/>
  <c r="U23" i="21"/>
  <c r="U22" i="21"/>
  <c r="T29" i="21"/>
  <c r="T28" i="21"/>
  <c r="T27" i="21"/>
  <c r="T26" i="21"/>
  <c r="T25" i="21"/>
  <c r="O28" i="21"/>
  <c r="O27" i="21"/>
  <c r="O26" i="21"/>
  <c r="O25" i="21"/>
  <c r="O24" i="21"/>
  <c r="O23" i="21"/>
  <c r="O22" i="21"/>
  <c r="N29" i="21"/>
  <c r="N28" i="21"/>
  <c r="N27" i="21"/>
  <c r="N26" i="21"/>
  <c r="N25" i="21"/>
  <c r="I28" i="21"/>
  <c r="I27" i="21"/>
  <c r="I26" i="21"/>
  <c r="I25" i="21"/>
  <c r="I24" i="21"/>
  <c r="I23" i="21"/>
  <c r="I22" i="21"/>
  <c r="H29" i="21"/>
  <c r="H28" i="21"/>
  <c r="H27" i="21"/>
  <c r="H26" i="21"/>
  <c r="H25" i="21"/>
  <c r="AG20" i="21"/>
  <c r="AG19" i="21"/>
  <c r="AG18" i="21"/>
  <c r="AG17" i="21"/>
  <c r="AG16" i="21"/>
  <c r="AG15" i="21"/>
  <c r="AG14" i="21" l="1"/>
  <c r="AF21" i="21"/>
  <c r="AF20" i="21"/>
  <c r="AF19" i="21"/>
  <c r="AF18" i="21"/>
  <c r="AF17" i="21"/>
  <c r="AA20" i="21"/>
  <c r="AA19" i="21"/>
  <c r="AA18" i="21"/>
  <c r="AA17" i="21"/>
  <c r="AA16" i="21"/>
  <c r="AA15" i="21"/>
  <c r="AA14" i="21"/>
  <c r="Z21" i="21"/>
  <c r="Z20" i="21"/>
  <c r="Z19" i="21"/>
  <c r="Z18" i="21"/>
  <c r="Z17" i="21"/>
  <c r="U20" i="21"/>
  <c r="U19" i="21"/>
  <c r="U18" i="21"/>
  <c r="U17" i="21"/>
  <c r="U16" i="21"/>
  <c r="U15" i="21"/>
  <c r="U14" i="21"/>
  <c r="T21" i="21"/>
  <c r="T20" i="21"/>
  <c r="T19" i="21"/>
  <c r="T18" i="21"/>
  <c r="T17" i="21"/>
  <c r="O20" i="21"/>
  <c r="O19" i="21"/>
  <c r="O18" i="21"/>
  <c r="O17" i="21"/>
  <c r="O16" i="21"/>
  <c r="O15" i="21"/>
  <c r="O14" i="21"/>
  <c r="N21" i="21"/>
  <c r="N20" i="21"/>
  <c r="N19" i="21"/>
  <c r="N18" i="21"/>
  <c r="N17" i="21"/>
  <c r="I20" i="21"/>
  <c r="I19" i="21"/>
  <c r="I18" i="21"/>
  <c r="I17" i="21"/>
  <c r="I16" i="21"/>
  <c r="I15" i="21"/>
  <c r="I14" i="21"/>
  <c r="H21" i="21"/>
  <c r="H20" i="21"/>
  <c r="H19" i="21"/>
  <c r="H18" i="21"/>
  <c r="H17" i="21"/>
  <c r="AG12" i="21"/>
  <c r="AG11" i="21"/>
  <c r="AG10" i="21"/>
  <c r="AG9" i="21"/>
  <c r="AG8" i="21"/>
  <c r="AG7" i="21"/>
  <c r="AG6" i="21"/>
  <c r="AF13" i="21"/>
  <c r="AF12" i="21"/>
  <c r="AF11" i="21"/>
  <c r="AF10" i="21"/>
  <c r="AF9" i="21"/>
  <c r="AA12" i="21"/>
  <c r="AA11" i="21"/>
  <c r="AA10" i="21"/>
  <c r="AA9" i="21"/>
  <c r="AA8" i="21"/>
  <c r="AA7" i="21"/>
  <c r="AA6" i="21"/>
  <c r="Z13" i="21"/>
  <c r="Z12" i="21"/>
  <c r="Z11" i="21"/>
  <c r="Z9" i="21"/>
  <c r="U10" i="21" l="1"/>
  <c r="U9" i="21"/>
  <c r="U8" i="21"/>
  <c r="U7" i="21"/>
  <c r="U6" i="21"/>
  <c r="T13" i="21"/>
  <c r="T12" i="21"/>
  <c r="T11" i="21"/>
  <c r="T10" i="21"/>
  <c r="T9" i="21"/>
  <c r="O12" i="21"/>
  <c r="O11" i="21"/>
  <c r="O10" i="21"/>
  <c r="O9" i="21"/>
  <c r="O8" i="21"/>
  <c r="O7" i="21"/>
  <c r="O6" i="21"/>
  <c r="N13" i="21"/>
  <c r="N11" i="21"/>
  <c r="N12" i="21"/>
  <c r="N10" i="21"/>
  <c r="N9" i="21"/>
  <c r="I7" i="21"/>
  <c r="P13" i="21"/>
  <c r="P12" i="21"/>
  <c r="P11" i="21"/>
  <c r="P10" i="21"/>
  <c r="J8" i="21"/>
  <c r="J7" i="21"/>
  <c r="I12" i="21"/>
  <c r="I11" i="21"/>
  <c r="I9" i="21"/>
  <c r="H13" i="21"/>
  <c r="N8" i="21"/>
  <c r="N7" i="21"/>
  <c r="T6" i="21"/>
  <c r="I10" i="21"/>
  <c r="I8" i="21"/>
  <c r="AH40" i="21" l="1"/>
  <c r="J40" i="21"/>
  <c r="P40" i="21"/>
  <c r="AB40" i="21"/>
  <c r="J32" i="21"/>
  <c r="AH24" i="21"/>
  <c r="P32" i="21"/>
  <c r="AB32" i="21"/>
  <c r="V32" i="21"/>
  <c r="AB24" i="21"/>
  <c r="J24" i="21"/>
  <c r="AH16" i="21"/>
  <c r="P24" i="21"/>
  <c r="V24" i="21"/>
  <c r="J16" i="21"/>
  <c r="AB16" i="21"/>
  <c r="AH8" i="21"/>
  <c r="AB8" i="21"/>
  <c r="V16" i="21"/>
  <c r="P16" i="21"/>
  <c r="V8" i="21"/>
  <c r="J12" i="21"/>
  <c r="AH44" i="21"/>
  <c r="AB44" i="21"/>
  <c r="P44" i="21"/>
  <c r="J44" i="21"/>
  <c r="AB36" i="21"/>
  <c r="V36" i="21"/>
  <c r="P36" i="21"/>
  <c r="J36" i="21"/>
  <c r="AH28" i="21"/>
  <c r="AH36" i="21"/>
  <c r="AB28" i="21"/>
  <c r="AH20" i="21"/>
  <c r="J28" i="21"/>
  <c r="V28" i="21"/>
  <c r="P28" i="21"/>
  <c r="V20" i="21"/>
  <c r="AB12" i="21"/>
  <c r="V12" i="21"/>
  <c r="AB20" i="21"/>
  <c r="AH12" i="21"/>
  <c r="P20" i="21"/>
  <c r="J20" i="21"/>
  <c r="P8" i="21"/>
  <c r="J13" i="21"/>
  <c r="AH45" i="21"/>
  <c r="J45" i="21"/>
  <c r="P45" i="21"/>
  <c r="AB45" i="21"/>
  <c r="AB37" i="21"/>
  <c r="V37" i="21"/>
  <c r="P37" i="21"/>
  <c r="J37" i="21"/>
  <c r="AH37" i="21"/>
  <c r="AH29" i="21"/>
  <c r="AB29" i="21"/>
  <c r="P29" i="21"/>
  <c r="AH21" i="21"/>
  <c r="J29" i="21"/>
  <c r="V21" i="21"/>
  <c r="AB13" i="21"/>
  <c r="P21" i="21"/>
  <c r="V13" i="21"/>
  <c r="J21" i="21"/>
  <c r="AH13" i="21"/>
  <c r="AB21" i="21"/>
  <c r="AH39" i="21"/>
  <c r="P39" i="21"/>
  <c r="J39" i="21"/>
  <c r="AB39" i="21"/>
  <c r="P31" i="21"/>
  <c r="J31" i="21"/>
  <c r="AH23" i="21"/>
  <c r="AH32" i="21"/>
  <c r="AH31" i="21"/>
  <c r="AB31" i="21"/>
  <c r="V31" i="21"/>
  <c r="AB23" i="21"/>
  <c r="P23" i="21"/>
  <c r="AH15" i="21"/>
  <c r="J23" i="21"/>
  <c r="V23" i="21"/>
  <c r="V7" i="21"/>
  <c r="J15" i="21"/>
  <c r="AH7" i="21"/>
  <c r="AB15" i="21"/>
  <c r="V15" i="21"/>
  <c r="AB7" i="21"/>
  <c r="P15" i="21"/>
  <c r="J10" i="21"/>
  <c r="AH42" i="21"/>
  <c r="AB42" i="21"/>
  <c r="J42" i="21"/>
  <c r="P42" i="21"/>
  <c r="AH34" i="21"/>
  <c r="J34" i="21"/>
  <c r="AH26" i="21"/>
  <c r="AB34" i="21"/>
  <c r="V34" i="21"/>
  <c r="P34" i="21"/>
  <c r="AB26" i="21"/>
  <c r="J26" i="21"/>
  <c r="P26" i="21"/>
  <c r="V26" i="21"/>
  <c r="AH18" i="21"/>
  <c r="AB18" i="21"/>
  <c r="AH10" i="21"/>
  <c r="AB10" i="21"/>
  <c r="J18" i="21"/>
  <c r="V18" i="21"/>
  <c r="P18" i="21"/>
  <c r="V10" i="21"/>
  <c r="J11" i="21"/>
  <c r="AH43" i="21"/>
  <c r="AB43" i="21"/>
  <c r="J43" i="21"/>
  <c r="P43" i="21"/>
  <c r="AB35" i="21"/>
  <c r="V35" i="21"/>
  <c r="AH35" i="21"/>
  <c r="P35" i="21"/>
  <c r="J35" i="21"/>
  <c r="AH27" i="21"/>
  <c r="AB27" i="21"/>
  <c r="AH19" i="21"/>
  <c r="J27" i="21"/>
  <c r="V27" i="21"/>
  <c r="P27" i="21"/>
  <c r="AB19" i="21"/>
  <c r="AH11" i="21"/>
  <c r="J19" i="21"/>
  <c r="P19" i="21"/>
  <c r="V11" i="21"/>
  <c r="V19" i="21"/>
  <c r="AB11" i="21"/>
  <c r="P7" i="21"/>
  <c r="AG45" i="21"/>
  <c r="I45" i="21"/>
  <c r="O45" i="21"/>
  <c r="AA45" i="21"/>
  <c r="U45" i="21"/>
  <c r="U37" i="21"/>
  <c r="I37" i="21"/>
  <c r="AA37" i="21"/>
  <c r="O37" i="21"/>
  <c r="AG37" i="21"/>
  <c r="AG29" i="21"/>
  <c r="AA29" i="21"/>
  <c r="O29" i="21"/>
  <c r="AG21" i="21"/>
  <c r="U29" i="21"/>
  <c r="I29" i="21"/>
  <c r="U21" i="21"/>
  <c r="I21" i="21"/>
  <c r="AA13" i="21"/>
  <c r="AG13" i="21"/>
  <c r="AA21" i="21"/>
  <c r="U13" i="21"/>
  <c r="O21" i="21"/>
  <c r="AB38" i="21"/>
  <c r="P38" i="21"/>
  <c r="P30" i="21"/>
  <c r="V30" i="21"/>
  <c r="J38" i="21"/>
  <c r="J30" i="21"/>
  <c r="AH30" i="21"/>
  <c r="AH22" i="21"/>
  <c r="AB22" i="21"/>
  <c r="V38" i="21"/>
  <c r="AB30" i="21"/>
  <c r="AH38" i="21"/>
  <c r="AH14" i="21"/>
  <c r="V22" i="21"/>
  <c r="J22" i="21"/>
  <c r="P22" i="21"/>
  <c r="V14" i="21"/>
  <c r="J14" i="21"/>
  <c r="AB6" i="21"/>
  <c r="AH6" i="21"/>
  <c r="AB14" i="21"/>
  <c r="P14" i="21"/>
  <c r="V6" i="21"/>
  <c r="I13" i="21"/>
  <c r="O13" i="21"/>
  <c r="P6" i="21"/>
  <c r="J6" i="21"/>
  <c r="T7" i="21"/>
  <c r="T8" i="21"/>
  <c r="N6" i="21"/>
  <c r="Z24" i="21"/>
  <c r="T24" i="21"/>
  <c r="N24" i="21"/>
  <c r="H24" i="21"/>
  <c r="N16" i="21"/>
  <c r="H16" i="21"/>
  <c r="AF16" i="21"/>
  <c r="Z8" i="21"/>
  <c r="T16" i="21"/>
  <c r="Z16" i="21"/>
  <c r="AF8" i="21"/>
  <c r="Z23" i="21"/>
  <c r="T23" i="21"/>
  <c r="N23" i="21"/>
  <c r="H23" i="21"/>
  <c r="H15" i="21"/>
  <c r="AF7" i="21"/>
  <c r="Z7" i="21"/>
  <c r="T15" i="21"/>
  <c r="N15" i="21"/>
  <c r="AF15" i="21"/>
  <c r="Z15" i="21"/>
  <c r="Z22" i="21"/>
  <c r="T22" i="21"/>
  <c r="N22" i="21"/>
  <c r="H22" i="21"/>
  <c r="T14" i="21"/>
  <c r="AF14" i="21"/>
  <c r="Z14" i="21"/>
  <c r="H14" i="21"/>
  <c r="AF6" i="21"/>
  <c r="Z6" i="21"/>
  <c r="N14" i="21"/>
  <c r="I6" i="21"/>
  <c r="H6" i="21"/>
  <c r="H12" i="21" l="1"/>
  <c r="H11" i="21"/>
  <c r="H10" i="21"/>
  <c r="H9" i="21"/>
  <c r="H8" i="21"/>
  <c r="AP14" i="21"/>
  <c r="H7" i="21"/>
  <c r="J8" i="22" l="1"/>
  <c r="V6" i="22"/>
  <c r="Z28" i="22"/>
  <c r="Z26" i="22"/>
  <c r="V9" i="22"/>
  <c r="P7" i="22"/>
  <c r="AA29" i="22"/>
  <c r="P11" i="22"/>
  <c r="P10" i="22"/>
  <c r="P12" i="22"/>
  <c r="V12" i="22"/>
  <c r="J12" i="22"/>
  <c r="V8" i="22"/>
  <c r="P8" i="22"/>
  <c r="P6" i="22"/>
  <c r="V10" i="22"/>
  <c r="AF28" i="22"/>
  <c r="T28" i="22"/>
  <c r="H28" i="22"/>
  <c r="Z20" i="22"/>
  <c r="N20" i="22"/>
  <c r="Z12" i="22"/>
  <c r="N12" i="22"/>
  <c r="AF26" i="22"/>
  <c r="T26" i="22"/>
  <c r="H26" i="22"/>
  <c r="Z18" i="22"/>
  <c r="N18" i="22"/>
  <c r="Z10" i="22"/>
  <c r="T10" i="22"/>
  <c r="N10" i="22"/>
  <c r="H10" i="22"/>
  <c r="AH41" i="21"/>
  <c r="AB41" i="21"/>
  <c r="J41" i="21"/>
  <c r="P41" i="21"/>
  <c r="P33" i="21"/>
  <c r="AH33" i="21"/>
  <c r="AB33" i="21"/>
  <c r="AH25" i="21"/>
  <c r="V33" i="21"/>
  <c r="J33" i="21"/>
  <c r="J9" i="21"/>
  <c r="AB25" i="21"/>
  <c r="V25" i="21"/>
  <c r="P25" i="21"/>
  <c r="J25" i="21"/>
  <c r="AH17" i="21"/>
  <c r="AH9" i="21"/>
  <c r="AB17" i="21"/>
  <c r="J17" i="21"/>
  <c r="V9" i="21"/>
  <c r="V17" i="21"/>
  <c r="P17" i="21"/>
  <c r="AB9" i="21"/>
  <c r="P9" i="21"/>
  <c r="V11" i="22" l="1"/>
  <c r="O21" i="22"/>
  <c r="AG29" i="22"/>
  <c r="I13" i="22"/>
  <c r="I29" i="22"/>
  <c r="J9" i="22"/>
  <c r="O13" i="22"/>
  <c r="AA21" i="22"/>
  <c r="U29" i="22"/>
  <c r="V7" i="22"/>
  <c r="P9" i="22"/>
  <c r="H18" i="22"/>
  <c r="T18" i="22"/>
  <c r="AF18" i="22"/>
  <c r="N26" i="22"/>
  <c r="H12" i="22"/>
  <c r="T12" i="22"/>
  <c r="H20" i="22"/>
  <c r="T20" i="22"/>
  <c r="AF20" i="22"/>
  <c r="N28" i="22"/>
  <c r="U13" i="22"/>
  <c r="I21" i="22"/>
  <c r="U21" i="22"/>
  <c r="AG21" i="22"/>
  <c r="O29" i="22"/>
  <c r="J7" i="22"/>
  <c r="J6" i="22"/>
  <c r="J10" i="22"/>
  <c r="J11" i="22"/>
  <c r="Z29" i="22"/>
  <c r="AG28" i="22"/>
  <c r="AG22" i="22"/>
  <c r="AG27" i="22"/>
  <c r="AG26" i="22"/>
  <c r="AA27" i="22"/>
  <c r="U19" i="22"/>
  <c r="I19" i="22"/>
  <c r="O27" i="22"/>
  <c r="AG19" i="22"/>
  <c r="U11" i="22"/>
  <c r="AA26" i="22"/>
  <c r="O26" i="22"/>
  <c r="AG18" i="22"/>
  <c r="U18" i="22"/>
  <c r="I18" i="22"/>
  <c r="O10" i="22"/>
  <c r="AA28" i="22"/>
  <c r="O28" i="22"/>
  <c r="AG20" i="22"/>
  <c r="U20" i="22"/>
  <c r="I20" i="22"/>
  <c r="I12" i="22"/>
  <c r="H29" i="22"/>
  <c r="N13" i="22"/>
  <c r="AA22" i="22"/>
  <c r="O22" i="22"/>
  <c r="AG14" i="22"/>
  <c r="U14" i="22"/>
  <c r="I14" i="22"/>
  <c r="O6" i="22"/>
  <c r="AP39" i="22"/>
  <c r="AP38" i="22"/>
  <c r="AP37" i="22"/>
  <c r="AP36" i="22"/>
  <c r="AP35" i="22"/>
  <c r="AP34" i="22"/>
  <c r="AP33" i="22"/>
  <c r="AP32" i="22"/>
  <c r="AP31" i="22"/>
  <c r="AP30" i="22"/>
  <c r="AP29" i="22"/>
  <c r="AP28" i="22"/>
  <c r="AP27" i="22"/>
  <c r="AP45" i="21"/>
  <c r="Z13" i="22" l="1"/>
  <c r="T29" i="22"/>
  <c r="N21" i="22"/>
  <c r="AF29" i="22"/>
  <c r="Z21" i="22"/>
  <c r="I6" i="22"/>
  <c r="U6" i="22"/>
  <c r="O14" i="22"/>
  <c r="AA14" i="22"/>
  <c r="I22" i="22"/>
  <c r="U22" i="22"/>
  <c r="I10" i="22"/>
  <c r="U10" i="22"/>
  <c r="O18" i="22"/>
  <c r="AA18" i="22"/>
  <c r="I26" i="22"/>
  <c r="U26" i="22"/>
  <c r="I11" i="22"/>
  <c r="O11" i="22"/>
  <c r="I27" i="22"/>
  <c r="U27" i="22"/>
  <c r="O19" i="22"/>
  <c r="AA19" i="22"/>
  <c r="H13" i="22"/>
  <c r="T13" i="22"/>
  <c r="H21" i="22"/>
  <c r="T21" i="22"/>
  <c r="AF21" i="22"/>
  <c r="N29" i="22"/>
  <c r="O12" i="22"/>
  <c r="U12" i="22"/>
  <c r="O20" i="22"/>
  <c r="AA20" i="22"/>
  <c r="I28" i="22"/>
  <c r="U28" i="22"/>
  <c r="AG24" i="22"/>
  <c r="AA24" i="22"/>
  <c r="U24" i="22"/>
  <c r="O24" i="22"/>
  <c r="I24" i="22"/>
  <c r="AG16" i="22"/>
  <c r="AA16" i="22"/>
  <c r="U16" i="22"/>
  <c r="O16" i="22"/>
  <c r="I16" i="22"/>
  <c r="U8" i="22"/>
  <c r="O8" i="22"/>
  <c r="I8" i="22"/>
  <c r="AF27" i="22"/>
  <c r="Z27" i="22"/>
  <c r="T27" i="22"/>
  <c r="N27" i="22"/>
  <c r="H27" i="22"/>
  <c r="AF19" i="22"/>
  <c r="Z19" i="22"/>
  <c r="T19" i="22"/>
  <c r="N19" i="22"/>
  <c r="H19" i="22"/>
  <c r="Z11" i="22"/>
  <c r="T11" i="22"/>
  <c r="N11" i="22"/>
  <c r="H11" i="22"/>
  <c r="AG25" i="22"/>
  <c r="AA25" i="22"/>
  <c r="U25" i="22"/>
  <c r="O25" i="22"/>
  <c r="I25" i="22"/>
  <c r="AG17" i="22"/>
  <c r="AA17" i="22"/>
  <c r="U17" i="22"/>
  <c r="O17" i="22"/>
  <c r="I17" i="22"/>
  <c r="U9" i="22"/>
  <c r="O9" i="22"/>
  <c r="I9" i="22"/>
  <c r="AG23" i="22"/>
  <c r="AA23" i="22"/>
  <c r="U23" i="22"/>
  <c r="O23" i="22"/>
  <c r="I23" i="22"/>
  <c r="AG15" i="22"/>
  <c r="AA15" i="22"/>
  <c r="U15" i="22"/>
  <c r="O15" i="22"/>
  <c r="I15" i="22"/>
  <c r="U7" i="22"/>
  <c r="O7" i="22"/>
  <c r="I7" i="22"/>
  <c r="AF24" i="22"/>
  <c r="T24" i="22"/>
  <c r="H24" i="22"/>
  <c r="Z16" i="22"/>
  <c r="N16" i="22"/>
  <c r="H16" i="22"/>
  <c r="Z24" i="22"/>
  <c r="N24" i="22"/>
  <c r="AF16" i="22"/>
  <c r="T16" i="22"/>
  <c r="Z8" i="22"/>
  <c r="N8" i="22"/>
  <c r="H8" i="22"/>
  <c r="T8" i="22"/>
  <c r="Z23" i="22"/>
  <c r="N23" i="22"/>
  <c r="AF15" i="22"/>
  <c r="T15" i="22"/>
  <c r="H15" i="22"/>
  <c r="AF23" i="22"/>
  <c r="T23" i="22"/>
  <c r="H23" i="22"/>
  <c r="Z15" i="22"/>
  <c r="N15" i="22"/>
  <c r="Z7" i="22"/>
  <c r="T7" i="22"/>
  <c r="H7" i="22"/>
  <c r="N7" i="22"/>
  <c r="Z25" i="22"/>
  <c r="N25" i="22"/>
  <c r="AF17" i="22"/>
  <c r="T17" i="22"/>
  <c r="H17" i="22"/>
  <c r="AF25" i="22"/>
  <c r="T25" i="22"/>
  <c r="H25" i="22"/>
  <c r="Z17" i="22"/>
  <c r="N17" i="22"/>
  <c r="Z9" i="22"/>
  <c r="T9" i="22"/>
  <c r="N9" i="22"/>
  <c r="H9" i="22"/>
  <c r="AP7" i="21"/>
  <c r="AP8" i="21"/>
  <c r="AP9" i="21"/>
  <c r="AP10" i="21"/>
  <c r="AP18" i="21"/>
  <c r="AP19" i="21"/>
  <c r="AP20" i="21"/>
  <c r="AP21" i="21"/>
  <c r="AP22" i="21"/>
  <c r="AP26" i="21"/>
  <c r="AP27" i="21"/>
  <c r="AP28" i="21"/>
  <c r="AP42" i="21"/>
  <c r="AP43" i="21"/>
  <c r="AP44" i="21"/>
  <c r="AP6" i="21"/>
  <c r="L7" i="21"/>
  <c r="Q13" i="21"/>
  <c r="Q12" i="21"/>
  <c r="X19" i="21" l="1"/>
  <c r="L11" i="21"/>
  <c r="X17" i="21"/>
  <c r="L9" i="21"/>
  <c r="Y17" i="21"/>
  <c r="M17" i="21"/>
  <c r="M9" i="21"/>
  <c r="S9" i="21"/>
  <c r="X18" i="21"/>
  <c r="L10" i="21"/>
  <c r="AE18" i="21"/>
  <c r="Y18" i="21"/>
  <c r="M18" i="21"/>
  <c r="M10" i="21"/>
  <c r="X20" i="21"/>
  <c r="L12" i="21"/>
  <c r="AD21" i="21"/>
  <c r="X21" i="21"/>
  <c r="R21" i="21"/>
  <c r="F6" i="21"/>
  <c r="L6" i="21"/>
  <c r="S38" i="21"/>
  <c r="Y14" i="21"/>
  <c r="M6" i="21"/>
  <c r="Q11" i="21"/>
  <c r="AE19" i="21"/>
  <c r="M19" i="21"/>
  <c r="Y19" i="21"/>
  <c r="M11" i="21"/>
  <c r="AE20" i="21"/>
  <c r="M20" i="21"/>
  <c r="Y20" i="21"/>
  <c r="M12" i="21"/>
  <c r="AE29" i="21"/>
  <c r="M21" i="21"/>
  <c r="Y21" i="21"/>
  <c r="M13" i="21"/>
  <c r="Y15" i="21"/>
  <c r="M7" i="21"/>
  <c r="S7" i="21"/>
  <c r="K23" i="21"/>
  <c r="E23" i="21"/>
  <c r="K7" i="21"/>
  <c r="X16" i="21"/>
  <c r="L8" i="21"/>
  <c r="Y16" i="21"/>
  <c r="M8" i="21"/>
  <c r="S8" i="21"/>
  <c r="W18" i="21"/>
  <c r="AC42" i="21"/>
  <c r="AC26" i="21"/>
  <c r="AC10" i="21"/>
  <c r="W42" i="21"/>
  <c r="W26" i="21"/>
  <c r="Q42" i="21"/>
  <c r="AC34" i="21"/>
  <c r="AC18" i="21"/>
  <c r="W34" i="21"/>
  <c r="W10" i="21"/>
  <c r="Q34" i="21"/>
  <c r="AC44" i="21"/>
  <c r="AC28" i="21"/>
  <c r="AC20" i="21"/>
  <c r="AC12" i="21"/>
  <c r="W44" i="21"/>
  <c r="W28" i="21"/>
  <c r="Q44" i="21"/>
  <c r="AC36" i="21"/>
  <c r="W36" i="21"/>
  <c r="W12" i="21"/>
  <c r="Q36" i="21"/>
  <c r="X14" i="21"/>
  <c r="AD38" i="21"/>
  <c r="AD22" i="21"/>
  <c r="AD14" i="21"/>
  <c r="AD6" i="21"/>
  <c r="X38" i="21"/>
  <c r="X22" i="21"/>
  <c r="R38" i="21"/>
  <c r="AD30" i="21"/>
  <c r="X30" i="21"/>
  <c r="X6" i="21"/>
  <c r="R30" i="21"/>
  <c r="L16" i="21"/>
  <c r="F16" i="21"/>
  <c r="R16" i="21"/>
  <c r="AD16" i="21"/>
  <c r="AD32" i="21"/>
  <c r="AD40" i="21"/>
  <c r="AD24" i="21"/>
  <c r="AD8" i="21"/>
  <c r="X40" i="21"/>
  <c r="X24" i="21"/>
  <c r="R40" i="21"/>
  <c r="X32" i="21"/>
  <c r="X8" i="21"/>
  <c r="R32" i="21"/>
  <c r="AD34" i="21"/>
  <c r="AD42" i="21"/>
  <c r="AD26" i="21"/>
  <c r="AD10" i="21"/>
  <c r="X42" i="21"/>
  <c r="X26" i="21"/>
  <c r="R42" i="21"/>
  <c r="AD18" i="21"/>
  <c r="X34" i="21"/>
  <c r="X10" i="21"/>
  <c r="R34" i="21"/>
  <c r="AD36" i="21"/>
  <c r="AD44" i="21"/>
  <c r="AD28" i="21"/>
  <c r="AD12" i="21"/>
  <c r="X44" i="21"/>
  <c r="X28" i="21"/>
  <c r="R44" i="21"/>
  <c r="AD20" i="21"/>
  <c r="X36" i="21"/>
  <c r="X12" i="21"/>
  <c r="R36" i="21"/>
  <c r="AE30" i="21"/>
  <c r="AE38" i="21"/>
  <c r="AE22" i="21"/>
  <c r="AE14" i="21"/>
  <c r="AE6" i="21"/>
  <c r="Y38" i="21"/>
  <c r="Y22" i="21"/>
  <c r="Y30" i="21"/>
  <c r="Y6" i="21"/>
  <c r="S30" i="21"/>
  <c r="AE32" i="21"/>
  <c r="AE40" i="21"/>
  <c r="AE24" i="21"/>
  <c r="AE16" i="21"/>
  <c r="AE8" i="21"/>
  <c r="Y40" i="21"/>
  <c r="Y24" i="21"/>
  <c r="S40" i="21"/>
  <c r="Y32" i="21"/>
  <c r="Y8" i="21"/>
  <c r="S32" i="21"/>
  <c r="G18" i="21"/>
  <c r="S18" i="21"/>
  <c r="AE34" i="21"/>
  <c r="AE42" i="21"/>
  <c r="AE26" i="21"/>
  <c r="AE10" i="21"/>
  <c r="Y42" i="21"/>
  <c r="Y26" i="21"/>
  <c r="S42" i="21"/>
  <c r="Y34" i="21"/>
  <c r="Y10" i="21"/>
  <c r="S34" i="21"/>
  <c r="AE36" i="21"/>
  <c r="AE44" i="21"/>
  <c r="AE28" i="21"/>
  <c r="AE12" i="21"/>
  <c r="Y44" i="21"/>
  <c r="Y28" i="21"/>
  <c r="S44" i="21"/>
  <c r="Y36" i="21"/>
  <c r="Y12" i="21"/>
  <c r="S36" i="21"/>
  <c r="AC41" i="21"/>
  <c r="AC33" i="21"/>
  <c r="AC17" i="21"/>
  <c r="W33" i="21"/>
  <c r="W9" i="21"/>
  <c r="AC25" i="21"/>
  <c r="AC9" i="21"/>
  <c r="W41" i="21"/>
  <c r="W25" i="21"/>
  <c r="Q41" i="21"/>
  <c r="Q33" i="21"/>
  <c r="E19" i="21"/>
  <c r="Q19" i="21"/>
  <c r="AC19" i="21"/>
  <c r="K19" i="21"/>
  <c r="AC43" i="21"/>
  <c r="AC35" i="21"/>
  <c r="W35" i="21"/>
  <c r="W11" i="21"/>
  <c r="AC27" i="21"/>
  <c r="AC11" i="21"/>
  <c r="W43" i="21"/>
  <c r="W27" i="21"/>
  <c r="Q43" i="21"/>
  <c r="Q35" i="21"/>
  <c r="AC45" i="21"/>
  <c r="AC37" i="21"/>
  <c r="W37" i="21"/>
  <c r="W13" i="21"/>
  <c r="AC29" i="21"/>
  <c r="AC21" i="21"/>
  <c r="AC13" i="21"/>
  <c r="W45" i="21"/>
  <c r="W29" i="21"/>
  <c r="Q45" i="21"/>
  <c r="Q37" i="21"/>
  <c r="AD39" i="21"/>
  <c r="AD31" i="21"/>
  <c r="X31" i="21"/>
  <c r="X7" i="21"/>
  <c r="AD23" i="21"/>
  <c r="AD15" i="21"/>
  <c r="AD7" i="21"/>
  <c r="X39" i="21"/>
  <c r="X23" i="21"/>
  <c r="R39" i="21"/>
  <c r="R31" i="21"/>
  <c r="AD41" i="21"/>
  <c r="AD33" i="21"/>
  <c r="AD17" i="21"/>
  <c r="X33" i="21"/>
  <c r="X9" i="21"/>
  <c r="AD25" i="21"/>
  <c r="AD9" i="21"/>
  <c r="X41" i="21"/>
  <c r="X25" i="21"/>
  <c r="R41" i="21"/>
  <c r="R33" i="21"/>
  <c r="AD43" i="21"/>
  <c r="AD35" i="21"/>
  <c r="AD19" i="21"/>
  <c r="X35" i="21"/>
  <c r="X11" i="21"/>
  <c r="AD27" i="21"/>
  <c r="AD11" i="21"/>
  <c r="X43" i="21"/>
  <c r="X27" i="21"/>
  <c r="R43" i="21"/>
  <c r="R35" i="21"/>
  <c r="F21" i="21"/>
  <c r="L21" i="21"/>
  <c r="AD45" i="21"/>
  <c r="AD37" i="21"/>
  <c r="X37" i="21"/>
  <c r="X13" i="21"/>
  <c r="AD29" i="21"/>
  <c r="AD13" i="21"/>
  <c r="X45" i="21"/>
  <c r="X29" i="21"/>
  <c r="R45" i="21"/>
  <c r="R37" i="21"/>
  <c r="AE39" i="21"/>
  <c r="AE31" i="21"/>
  <c r="Y31" i="21"/>
  <c r="Y7" i="21"/>
  <c r="AE23" i="21"/>
  <c r="AE15" i="21"/>
  <c r="AE7" i="21"/>
  <c r="Y39" i="21"/>
  <c r="Y23" i="21"/>
  <c r="S39" i="21"/>
  <c r="S31" i="21"/>
  <c r="AE41" i="21"/>
  <c r="AE33" i="21"/>
  <c r="Y33" i="21"/>
  <c r="Y9" i="21"/>
  <c r="AE25" i="21"/>
  <c r="AE17" i="21"/>
  <c r="AE9" i="21"/>
  <c r="Y41" i="21"/>
  <c r="Y25" i="21"/>
  <c r="S41" i="21"/>
  <c r="S33" i="21"/>
  <c r="AE43" i="21"/>
  <c r="AE35" i="21"/>
  <c r="Y35" i="21"/>
  <c r="Y11" i="21"/>
  <c r="AE27" i="21"/>
  <c r="AE11" i="21"/>
  <c r="Y43" i="21"/>
  <c r="Y27" i="21"/>
  <c r="S43" i="21"/>
  <c r="S35" i="21"/>
  <c r="AE45" i="21"/>
  <c r="AE37" i="21"/>
  <c r="AE21" i="21"/>
  <c r="Y37" i="21"/>
  <c r="Y13" i="21"/>
  <c r="AE13" i="21"/>
  <c r="Y45" i="21"/>
  <c r="Y29" i="21"/>
  <c r="S45" i="21"/>
  <c r="S37" i="21"/>
  <c r="E24" i="21"/>
  <c r="E40" i="21"/>
  <c r="E16" i="21"/>
  <c r="E8" i="21"/>
  <c r="Q26" i="21"/>
  <c r="Q18" i="21"/>
  <c r="K42" i="21"/>
  <c r="K34" i="21"/>
  <c r="K26" i="21"/>
  <c r="K18" i="21"/>
  <c r="Q10" i="21"/>
  <c r="K10" i="21"/>
  <c r="E26" i="21"/>
  <c r="E18" i="21"/>
  <c r="E42" i="21"/>
  <c r="E34" i="21"/>
  <c r="Q28" i="21"/>
  <c r="Q20" i="21"/>
  <c r="K44" i="21"/>
  <c r="K36" i="21"/>
  <c r="K28" i="21"/>
  <c r="K20" i="21"/>
  <c r="E28" i="21"/>
  <c r="E20" i="21"/>
  <c r="E44" i="21"/>
  <c r="E36" i="21"/>
  <c r="E12" i="21"/>
  <c r="R22" i="21"/>
  <c r="R14" i="21"/>
  <c r="L38" i="21"/>
  <c r="L30" i="21"/>
  <c r="L22" i="21"/>
  <c r="L14" i="21"/>
  <c r="R6" i="21"/>
  <c r="F14" i="21"/>
  <c r="F38" i="21"/>
  <c r="F30" i="21"/>
  <c r="F22" i="21"/>
  <c r="R24" i="21"/>
  <c r="L40" i="21"/>
  <c r="L32" i="21"/>
  <c r="L24" i="21"/>
  <c r="F24" i="21"/>
  <c r="F40" i="21"/>
  <c r="F32" i="21"/>
  <c r="R8" i="21"/>
  <c r="F8" i="21"/>
  <c r="R26" i="21"/>
  <c r="R18" i="21"/>
  <c r="L42" i="21"/>
  <c r="L34" i="21"/>
  <c r="L26" i="21"/>
  <c r="R10" i="21"/>
  <c r="F42" i="21"/>
  <c r="F34" i="21"/>
  <c r="F26" i="21"/>
  <c r="F18" i="21"/>
  <c r="L18" i="21"/>
  <c r="F10" i="21"/>
  <c r="R28" i="21"/>
  <c r="R20" i="21"/>
  <c r="L44" i="21"/>
  <c r="L36" i="21"/>
  <c r="L28" i="21"/>
  <c r="L20" i="21"/>
  <c r="F44" i="21"/>
  <c r="F36" i="21"/>
  <c r="F28" i="21"/>
  <c r="F20" i="21"/>
  <c r="R12" i="21"/>
  <c r="S22" i="21"/>
  <c r="S14" i="21"/>
  <c r="M38" i="21"/>
  <c r="M30" i="21"/>
  <c r="M22" i="21"/>
  <c r="S6" i="21"/>
  <c r="G38" i="21"/>
  <c r="G22" i="21"/>
  <c r="G14" i="21"/>
  <c r="M14" i="21"/>
  <c r="G30" i="21"/>
  <c r="G6" i="21"/>
  <c r="S24" i="21"/>
  <c r="S16" i="21"/>
  <c r="M40" i="21"/>
  <c r="M32" i="21"/>
  <c r="M24" i="21"/>
  <c r="M16" i="21"/>
  <c r="G40" i="21"/>
  <c r="G24" i="21"/>
  <c r="G16" i="21"/>
  <c r="G32" i="21"/>
  <c r="G8" i="21"/>
  <c r="S26" i="21"/>
  <c r="M42" i="21"/>
  <c r="M34" i="21"/>
  <c r="M26" i="21"/>
  <c r="S10" i="21"/>
  <c r="G42" i="21"/>
  <c r="G26" i="21"/>
  <c r="G34" i="21"/>
  <c r="G10" i="21"/>
  <c r="S28" i="21"/>
  <c r="M44" i="21"/>
  <c r="M36" i="21"/>
  <c r="M28" i="21"/>
  <c r="G44" i="21"/>
  <c r="G28" i="21"/>
  <c r="G20" i="21"/>
  <c r="S12" i="21"/>
  <c r="G36" i="21"/>
  <c r="S20" i="21"/>
  <c r="S29" i="21"/>
  <c r="S21" i="21"/>
  <c r="S13" i="21"/>
  <c r="G45" i="21"/>
  <c r="M37" i="21"/>
  <c r="G37" i="21"/>
  <c r="M29" i="21"/>
  <c r="G29" i="21"/>
  <c r="G21" i="21"/>
  <c r="M45" i="21"/>
  <c r="G13" i="21"/>
  <c r="E39" i="21"/>
  <c r="Q9" i="21"/>
  <c r="K9" i="21"/>
  <c r="Q25" i="21"/>
  <c r="K33" i="21"/>
  <c r="K17" i="21"/>
  <c r="E41" i="21"/>
  <c r="E33" i="21"/>
  <c r="K41" i="21"/>
  <c r="E25" i="21"/>
  <c r="Q17" i="21"/>
  <c r="K25" i="21"/>
  <c r="E17" i="21"/>
  <c r="E9" i="21"/>
  <c r="K43" i="21"/>
  <c r="K27" i="21"/>
  <c r="E43" i="21"/>
  <c r="E35" i="21"/>
  <c r="Q27" i="21"/>
  <c r="K35" i="21"/>
  <c r="E27" i="21"/>
  <c r="E11" i="21"/>
  <c r="Q29" i="21"/>
  <c r="Q21" i="21"/>
  <c r="K37" i="21"/>
  <c r="K21" i="21"/>
  <c r="E45" i="21"/>
  <c r="E37" i="21"/>
  <c r="K29" i="21"/>
  <c r="E29" i="21"/>
  <c r="E21" i="21"/>
  <c r="K45" i="21"/>
  <c r="E13" i="21"/>
  <c r="R7" i="21"/>
  <c r="L39" i="21"/>
  <c r="L23" i="21"/>
  <c r="F39" i="21"/>
  <c r="F31" i="21"/>
  <c r="F23" i="21"/>
  <c r="R15" i="21"/>
  <c r="L31" i="21"/>
  <c r="R23" i="21"/>
  <c r="L15" i="21"/>
  <c r="F15" i="21"/>
  <c r="F7" i="21"/>
  <c r="R9" i="21"/>
  <c r="L17" i="21"/>
  <c r="R25" i="21"/>
  <c r="R17" i="21"/>
  <c r="L33" i="21"/>
  <c r="L41" i="21"/>
  <c r="F33" i="21"/>
  <c r="F25" i="21"/>
  <c r="F17" i="21"/>
  <c r="L25" i="21"/>
  <c r="F41" i="21"/>
  <c r="F9" i="21"/>
  <c r="R11" i="21"/>
  <c r="L19" i="21"/>
  <c r="L43" i="21"/>
  <c r="L27" i="21"/>
  <c r="R27" i="21"/>
  <c r="F43" i="21"/>
  <c r="R19" i="21"/>
  <c r="L35" i="21"/>
  <c r="F35" i="21"/>
  <c r="F27" i="21"/>
  <c r="F19" i="21"/>
  <c r="R13" i="21"/>
  <c r="R29" i="21"/>
  <c r="L37" i="21"/>
  <c r="F37" i="21"/>
  <c r="L29" i="21"/>
  <c r="F29" i="21"/>
  <c r="L45" i="21"/>
  <c r="F45" i="21"/>
  <c r="F13" i="21"/>
  <c r="M15" i="21"/>
  <c r="M39" i="21"/>
  <c r="M23" i="21"/>
  <c r="G31" i="21"/>
  <c r="S15" i="21"/>
  <c r="M31" i="21"/>
  <c r="G39" i="21"/>
  <c r="S23" i="21"/>
  <c r="G23" i="21"/>
  <c r="G15" i="21"/>
  <c r="G7" i="21"/>
  <c r="S25" i="21"/>
  <c r="S17" i="21"/>
  <c r="M33" i="21"/>
  <c r="G33" i="21"/>
  <c r="M41" i="21"/>
  <c r="G25" i="21"/>
  <c r="G17" i="21"/>
  <c r="M25" i="21"/>
  <c r="G41" i="21"/>
  <c r="G9" i="21"/>
  <c r="S27" i="21"/>
  <c r="S19" i="21"/>
  <c r="S11" i="21"/>
  <c r="M43" i="21"/>
  <c r="M27" i="21"/>
  <c r="G43" i="21"/>
  <c r="G35" i="21"/>
  <c r="M35" i="21"/>
  <c r="G27" i="21"/>
  <c r="G19" i="21"/>
  <c r="AE9" i="22" l="1"/>
  <c r="G10" i="22"/>
  <c r="T39" i="22"/>
  <c r="N39" i="22"/>
  <c r="AH35" i="22"/>
  <c r="Y26" i="22"/>
  <c r="Y18" i="22"/>
  <c r="G26" i="22"/>
  <c r="AD36" i="22" l="1"/>
  <c r="S17" i="22"/>
  <c r="M17" i="22"/>
  <c r="N34" i="22"/>
  <c r="S9" i="22"/>
  <c r="AE25" i="22"/>
  <c r="H34" i="22"/>
  <c r="Y17" i="22"/>
  <c r="M9" i="22"/>
  <c r="T34" i="22"/>
  <c r="AF34" i="22"/>
  <c r="G17" i="22"/>
  <c r="Z39" i="22"/>
  <c r="G9" i="22"/>
  <c r="Y10" i="22"/>
  <c r="H39" i="22"/>
  <c r="AF39" i="22"/>
  <c r="AE17" i="22"/>
  <c r="Y9" i="22"/>
  <c r="Z34" i="22"/>
  <c r="M25" i="22"/>
  <c r="S25" i="22"/>
  <c r="F10" i="22"/>
  <c r="AD20" i="22"/>
  <c r="AD32" i="22"/>
  <c r="F9" i="22"/>
  <c r="AE19" i="22"/>
  <c r="AD21" i="22"/>
  <c r="AD7" i="22"/>
  <c r="AD14" i="22"/>
  <c r="AE30" i="22"/>
  <c r="AA30" i="22"/>
  <c r="G18" i="22"/>
  <c r="AE10" i="22"/>
  <c r="O30" i="22"/>
  <c r="U35" i="22"/>
  <c r="M18" i="22"/>
  <c r="U30" i="22"/>
  <c r="M26" i="22"/>
  <c r="S26" i="22"/>
  <c r="AE26" i="22"/>
  <c r="J35" i="22"/>
  <c r="S10" i="22"/>
  <c r="J30" i="22"/>
  <c r="S18" i="22"/>
  <c r="AH30" i="22"/>
  <c r="AE18" i="22"/>
  <c r="AE14" i="22"/>
  <c r="M10" i="22"/>
  <c r="O35" i="22"/>
  <c r="AA35" i="22"/>
  <c r="G25" i="22"/>
  <c r="Y25" i="22"/>
  <c r="F19" i="22"/>
  <c r="AE15" i="22"/>
  <c r="AE16" i="22"/>
  <c r="S38" i="22"/>
  <c r="AD27" i="22"/>
  <c r="L27" i="22"/>
  <c r="AC20" i="22"/>
  <c r="X36" i="22"/>
  <c r="AD31" i="22"/>
  <c r="W28" i="22"/>
  <c r="R31" i="22"/>
  <c r="AC12" i="22"/>
  <c r="X31" i="22"/>
  <c r="R36" i="22"/>
  <c r="W20" i="22"/>
  <c r="L31" i="22"/>
  <c r="F31" i="22"/>
  <c r="K28" i="22"/>
  <c r="E20" i="22"/>
  <c r="L36" i="22"/>
  <c r="E28" i="22"/>
  <c r="AH33" i="22"/>
  <c r="AE21" i="22"/>
  <c r="AE13" i="22"/>
  <c r="AE29" i="22"/>
  <c r="AA33" i="22"/>
  <c r="Y21" i="22"/>
  <c r="U38" i="22"/>
  <c r="S29" i="22"/>
  <c r="AH38" i="22"/>
  <c r="Y29" i="22"/>
  <c r="U33" i="22"/>
  <c r="S13" i="22"/>
  <c r="AA38" i="22"/>
  <c r="Y13" i="22"/>
  <c r="S21" i="22"/>
  <c r="O38" i="22"/>
  <c r="M29" i="22"/>
  <c r="J38" i="22"/>
  <c r="G29" i="22"/>
  <c r="G21" i="22"/>
  <c r="M13" i="22"/>
  <c r="G13" i="22"/>
  <c r="O33" i="22"/>
  <c r="M21" i="22"/>
  <c r="J33" i="22"/>
  <c r="AE36" i="22"/>
  <c r="AE35" i="22"/>
  <c r="AD16" i="22"/>
  <c r="Y35" i="22"/>
  <c r="R8" i="22"/>
  <c r="M35" i="22"/>
  <c r="AD24" i="22"/>
  <c r="M30" i="22"/>
  <c r="L16" i="22"/>
  <c r="L8" i="22"/>
  <c r="F8" i="22"/>
  <c r="R33" i="22"/>
  <c r="F38" i="22"/>
  <c r="AH31" i="22"/>
  <c r="Y19" i="22"/>
  <c r="U36" i="22"/>
  <c r="S27" i="22"/>
  <c r="U31" i="22"/>
  <c r="S11" i="22"/>
  <c r="M27" i="22"/>
  <c r="J31" i="22"/>
  <c r="M11" i="22"/>
  <c r="G11" i="22"/>
  <c r="AD10" i="22"/>
  <c r="X26" i="22"/>
  <c r="X10" i="22"/>
  <c r="X18" i="22"/>
  <c r="R26" i="22"/>
  <c r="Y32" i="22"/>
  <c r="F26" i="22"/>
  <c r="L26" i="22"/>
  <c r="G37" i="22"/>
  <c r="W21" i="21"/>
  <c r="W20" i="21"/>
  <c r="X15" i="21"/>
  <c r="G31" i="22" l="1"/>
  <c r="L15" i="22"/>
  <c r="L17" i="22"/>
  <c r="E13" i="22"/>
  <c r="F36" i="22"/>
  <c r="Q28" i="22"/>
  <c r="W12" i="22"/>
  <c r="L22" i="22"/>
  <c r="K12" i="22"/>
  <c r="Q12" i="22"/>
  <c r="AC28" i="22"/>
  <c r="R14" i="22"/>
  <c r="E12" i="22"/>
  <c r="K20" i="22"/>
  <c r="Q20" i="22"/>
  <c r="L6" i="22"/>
  <c r="X6" i="22"/>
  <c r="F25" i="22"/>
  <c r="R25" i="22"/>
  <c r="L14" i="22"/>
  <c r="S36" i="22"/>
  <c r="AD22" i="22"/>
  <c r="L25" i="22"/>
  <c r="AD25" i="22"/>
  <c r="X33" i="22"/>
  <c r="AD9" i="22"/>
  <c r="F6" i="22"/>
  <c r="AD33" i="22"/>
  <c r="R17" i="22"/>
  <c r="AE31" i="22"/>
  <c r="X22" i="22"/>
  <c r="G36" i="22"/>
  <c r="R38" i="22"/>
  <c r="AD38" i="22"/>
  <c r="M36" i="22"/>
  <c r="F14" i="22"/>
  <c r="R6" i="22"/>
  <c r="X25" i="22"/>
  <c r="Y36" i="22"/>
  <c r="F39" i="22"/>
  <c r="E21" i="22"/>
  <c r="X15" i="22"/>
  <c r="Z30" i="22"/>
  <c r="T31" i="22"/>
  <c r="S23" i="22"/>
  <c r="R7" i="22"/>
  <c r="X37" i="22"/>
  <c r="Q18" i="22"/>
  <c r="F34" i="22"/>
  <c r="AD23" i="22"/>
  <c r="Z31" i="22"/>
  <c r="L12" i="22"/>
  <c r="Q13" i="22"/>
  <c r="G15" i="22"/>
  <c r="R34" i="22"/>
  <c r="AD15" i="22"/>
  <c r="L13" i="22"/>
  <c r="W21" i="22"/>
  <c r="Z37" i="22"/>
  <c r="M34" i="22"/>
  <c r="R39" i="22"/>
  <c r="Z35" i="22"/>
  <c r="X32" i="22"/>
  <c r="N37" i="22"/>
  <c r="R20" i="22"/>
  <c r="X28" i="22"/>
  <c r="F20" i="22"/>
  <c r="G34" i="22"/>
  <c r="T30" i="22"/>
  <c r="S39" i="22"/>
  <c r="AE32" i="22"/>
  <c r="M19" i="22"/>
  <c r="F24" i="22"/>
  <c r="L28" i="22"/>
  <c r="S34" i="22"/>
  <c r="L10" i="22"/>
  <c r="AA36" i="22"/>
  <c r="X16" i="22"/>
  <c r="S30" i="22"/>
  <c r="AE34" i="22"/>
  <c r="L18" i="22"/>
  <c r="R10" i="22"/>
  <c r="AD26" i="22"/>
  <c r="G19" i="22"/>
  <c r="O36" i="22"/>
  <c r="AH36" i="22"/>
  <c r="L33" i="22"/>
  <c r="R22" i="22"/>
  <c r="AD6" i="22"/>
  <c r="G35" i="22"/>
  <c r="AD8" i="22"/>
  <c r="X8" i="22"/>
  <c r="M31" i="22"/>
  <c r="X9" i="22"/>
  <c r="X17" i="22"/>
  <c r="L21" i="22"/>
  <c r="N35" i="22"/>
  <c r="R29" i="22"/>
  <c r="G33" i="22"/>
  <c r="H37" i="22"/>
  <c r="Y34" i="22"/>
  <c r="T32" i="22"/>
  <c r="L20" i="22"/>
  <c r="Y39" i="22"/>
  <c r="R12" i="22"/>
  <c r="R13" i="22"/>
  <c r="AD29" i="22"/>
  <c r="X20" i="22"/>
  <c r="F29" i="22"/>
  <c r="AD13" i="22"/>
  <c r="AE39" i="22"/>
  <c r="AA31" i="22"/>
  <c r="R16" i="22"/>
  <c r="X29" i="22"/>
  <c r="AF32" i="22"/>
  <c r="AD18" i="22"/>
  <c r="O31" i="22"/>
  <c r="F16" i="22"/>
  <c r="H30" i="22"/>
  <c r="M32" i="22"/>
  <c r="R18" i="22"/>
  <c r="AE37" i="22"/>
  <c r="G27" i="22"/>
  <c r="S19" i="22"/>
  <c r="AE11" i="22"/>
  <c r="F22" i="22"/>
  <c r="X14" i="22"/>
  <c r="X38" i="22"/>
  <c r="L24" i="22"/>
  <c r="S35" i="22"/>
  <c r="X24" i="22"/>
  <c r="L9" i="22"/>
  <c r="R9" i="22"/>
  <c r="Y31" i="22"/>
  <c r="N30" i="22"/>
  <c r="R21" i="22"/>
  <c r="T35" i="22"/>
  <c r="S33" i="22"/>
  <c r="AE7" i="22"/>
  <c r="F12" i="22"/>
  <c r="AD28" i="22"/>
  <c r="AD12" i="22"/>
  <c r="F21" i="22"/>
  <c r="G39" i="22"/>
  <c r="G32" i="22"/>
  <c r="Y37" i="22"/>
  <c r="Y27" i="22"/>
  <c r="R24" i="22"/>
  <c r="H35" i="22"/>
  <c r="AF30" i="22"/>
  <c r="M15" i="22"/>
  <c r="R28" i="22"/>
  <c r="M37" i="22"/>
  <c r="AE27" i="22"/>
  <c r="L29" i="22"/>
  <c r="AF35" i="22"/>
  <c r="AE23" i="22"/>
  <c r="G7" i="22"/>
  <c r="X12" i="22"/>
  <c r="F18" i="22"/>
  <c r="S37" i="22"/>
  <c r="S32" i="22"/>
  <c r="J36" i="22"/>
  <c r="Y11" i="22"/>
  <c r="F33" i="22"/>
  <c r="L38" i="22"/>
  <c r="G30" i="22"/>
  <c r="Y30" i="22"/>
  <c r="F17" i="22"/>
  <c r="S31" i="22"/>
  <c r="AD17" i="22"/>
  <c r="F13" i="22"/>
  <c r="X13" i="22"/>
  <c r="X21" i="22"/>
  <c r="X11" i="22"/>
  <c r="S15" i="22"/>
  <c r="T37" i="22"/>
  <c r="M39" i="22"/>
  <c r="F28" i="22"/>
  <c r="F32" i="22"/>
  <c r="Q21" i="22"/>
  <c r="Q29" i="22"/>
  <c r="L7" i="22"/>
  <c r="L23" i="22"/>
  <c r="R23" i="22"/>
  <c r="AD34" i="22"/>
  <c r="K13" i="22"/>
  <c r="W13" i="22"/>
  <c r="R37" i="22"/>
  <c r="L34" i="22"/>
  <c r="X34" i="22"/>
  <c r="E29" i="22"/>
  <c r="R32" i="22"/>
  <c r="AC21" i="22"/>
  <c r="F7" i="22"/>
  <c r="L39" i="22"/>
  <c r="X39" i="22"/>
  <c r="F37" i="22"/>
  <c r="W29" i="22"/>
  <c r="AC29" i="22"/>
  <c r="X23" i="22"/>
  <c r="K29" i="22"/>
  <c r="AD37" i="22"/>
  <c r="AC13" i="22"/>
  <c r="F15" i="22"/>
  <c r="R15" i="22"/>
  <c r="AD39" i="22"/>
  <c r="F23" i="22"/>
  <c r="X7" i="22"/>
  <c r="K21" i="22"/>
  <c r="L32" i="22"/>
  <c r="L37" i="22"/>
  <c r="L19" i="22"/>
  <c r="X19" i="22"/>
  <c r="AE33" i="22"/>
  <c r="F27" i="22"/>
  <c r="R27" i="22"/>
  <c r="F11" i="22"/>
  <c r="M6" i="22"/>
  <c r="AD19" i="22"/>
  <c r="R19" i="22"/>
  <c r="R11" i="22"/>
  <c r="AD11" i="22"/>
  <c r="Y38" i="22"/>
  <c r="X27" i="22"/>
  <c r="AE38" i="22"/>
  <c r="Y33" i="22"/>
  <c r="G38" i="22"/>
  <c r="M33" i="22"/>
  <c r="L11" i="22"/>
  <c r="M38" i="22"/>
  <c r="M24" i="22"/>
  <c r="AF37" i="22"/>
  <c r="H32" i="22"/>
  <c r="M7" i="22"/>
  <c r="G24" i="22"/>
  <c r="T38" i="22"/>
  <c r="AE8" i="22"/>
  <c r="Y7" i="22"/>
  <c r="M23" i="22"/>
  <c r="Y23" i="22"/>
  <c r="N32" i="22"/>
  <c r="S7" i="22"/>
  <c r="AF33" i="22"/>
  <c r="G23" i="22"/>
  <c r="Z32" i="22"/>
  <c r="Y15" i="22"/>
  <c r="Z38" i="22"/>
  <c r="G22" i="22"/>
  <c r="AF36" i="22"/>
  <c r="G8" i="22"/>
  <c r="G16" i="22"/>
  <c r="S6" i="22"/>
  <c r="Y6" i="22"/>
  <c r="S22" i="22"/>
  <c r="H38" i="22"/>
  <c r="Y24" i="22"/>
  <c r="M16" i="22"/>
  <c r="M22" i="22"/>
  <c r="S14" i="22"/>
  <c r="N36" i="22"/>
  <c r="H36" i="22"/>
  <c r="AE24" i="22"/>
  <c r="S16" i="22"/>
  <c r="T36" i="22"/>
  <c r="AE6" i="22"/>
  <c r="AE22" i="22"/>
  <c r="Y22" i="22"/>
  <c r="Z36" i="22"/>
  <c r="Y14" i="22"/>
  <c r="T33" i="22"/>
  <c r="Y8" i="22"/>
  <c r="N38" i="22"/>
  <c r="N33" i="22"/>
  <c r="AF31" i="22"/>
  <c r="Z33" i="22"/>
  <c r="H33" i="22"/>
  <c r="M14" i="22"/>
  <c r="Y16" i="22"/>
  <c r="AF38" i="22"/>
  <c r="N31" i="22"/>
  <c r="G14" i="22"/>
  <c r="H31" i="22"/>
  <c r="G6" i="22"/>
  <c r="S24" i="22"/>
  <c r="M8" i="22"/>
  <c r="S8" i="22"/>
  <c r="AC33" i="22"/>
  <c r="AC9" i="22"/>
  <c r="AC25" i="22"/>
  <c r="AC17" i="22"/>
  <c r="W38" i="22"/>
  <c r="W33" i="22"/>
  <c r="W17" i="22"/>
  <c r="Q38" i="22"/>
  <c r="Q25" i="22"/>
  <c r="AC38" i="22"/>
  <c r="W25" i="22"/>
  <c r="Q33" i="22"/>
  <c r="Q9" i="22"/>
  <c r="W9" i="22"/>
  <c r="Q17" i="22"/>
  <c r="K38" i="22"/>
  <c r="K25" i="22"/>
  <c r="E38" i="22"/>
  <c r="E25" i="22"/>
  <c r="E17" i="22"/>
  <c r="E9" i="22"/>
  <c r="K9" i="22"/>
  <c r="E33" i="22"/>
  <c r="K33" i="22"/>
  <c r="K17" i="22"/>
  <c r="AD30" i="22"/>
  <c r="AC11" i="22"/>
  <c r="AD35" i="22"/>
  <c r="X35" i="22"/>
  <c r="X30" i="22"/>
  <c r="W19" i="22"/>
  <c r="R35" i="22"/>
  <c r="Q27" i="22"/>
  <c r="W11" i="22"/>
  <c r="Q19" i="22"/>
  <c r="AC27" i="22"/>
  <c r="AC19" i="22"/>
  <c r="W27" i="22"/>
  <c r="R30" i="22"/>
  <c r="Q11" i="22"/>
  <c r="L35" i="22"/>
  <c r="K27" i="22"/>
  <c r="F35" i="22"/>
  <c r="E27" i="22"/>
  <c r="E19" i="22"/>
  <c r="E11" i="22"/>
  <c r="L30" i="22"/>
  <c r="K19" i="22"/>
  <c r="K11" i="22"/>
  <c r="F30" i="22"/>
  <c r="AC10" i="22"/>
  <c r="W26" i="22"/>
  <c r="W18" i="22"/>
  <c r="E39" i="22"/>
  <c r="K39" i="22"/>
  <c r="Q34" i="22" l="1"/>
  <c r="Q39" i="22"/>
  <c r="K26" i="22"/>
  <c r="Q26" i="22"/>
  <c r="E26" i="22"/>
  <c r="W34" i="22"/>
  <c r="W10" i="22"/>
  <c r="W39" i="22"/>
  <c r="AC34" i="22"/>
  <c r="E10" i="22"/>
  <c r="K18" i="22"/>
  <c r="Q10" i="22"/>
  <c r="AC39" i="22"/>
  <c r="E34" i="22"/>
  <c r="AC18" i="22"/>
  <c r="K10" i="22"/>
  <c r="AC26" i="22"/>
  <c r="E18" i="22"/>
  <c r="K34" i="22"/>
  <c r="N14" i="22" l="1"/>
  <c r="T14" i="22"/>
  <c r="T6" i="22"/>
  <c r="N6" i="22"/>
  <c r="AF14" i="22"/>
  <c r="U34" i="22"/>
  <c r="AH34" i="22"/>
  <c r="AA34" i="22"/>
  <c r="J39" i="22"/>
  <c r="J34" i="22"/>
  <c r="AH39" i="22"/>
  <c r="U39" i="22"/>
  <c r="AA39" i="22"/>
  <c r="O39" i="22"/>
  <c r="O34" i="22"/>
  <c r="AF6" i="22"/>
  <c r="H6" i="22" l="1"/>
  <c r="Z6" i="22"/>
  <c r="H14" i="22"/>
  <c r="H22" i="22"/>
  <c r="N22" i="22"/>
  <c r="T22" i="22"/>
  <c r="Z22" i="22"/>
  <c r="AF22" i="22"/>
  <c r="Z14" i="22"/>
  <c r="AE28" i="22"/>
  <c r="AH37" i="22"/>
  <c r="AH32" i="22"/>
  <c r="U32" i="22"/>
  <c r="S20" i="22"/>
  <c r="S12" i="22"/>
  <c r="AE12" i="22"/>
  <c r="Y20" i="22"/>
  <c r="S28" i="22"/>
  <c r="O32" i="22"/>
  <c r="J32" i="22"/>
  <c r="G20" i="22"/>
  <c r="J37" i="22"/>
  <c r="G28" i="22"/>
  <c r="M28" i="22" l="1"/>
  <c r="U37" i="22"/>
  <c r="Y12" i="22"/>
  <c r="G12" i="22"/>
  <c r="AA32" i="22"/>
  <c r="Y28" i="22"/>
  <c r="M12" i="22"/>
  <c r="AE20" i="22"/>
  <c r="AA37" i="22"/>
  <c r="M20" i="22"/>
  <c r="O37" i="22"/>
  <c r="Q16" i="22"/>
  <c r="W37" i="22"/>
  <c r="K16" i="22"/>
  <c r="W19" i="21" l="1"/>
  <c r="E22" i="21" l="1"/>
  <c r="K6" i="21"/>
  <c r="Q6" i="21"/>
  <c r="K14" i="21"/>
  <c r="W14" i="21"/>
  <c r="E14" i="21"/>
  <c r="Q14" i="21"/>
  <c r="AC14" i="21"/>
  <c r="AC6" i="21"/>
  <c r="E38" i="21"/>
  <c r="W38" i="21"/>
  <c r="W30" i="21"/>
  <c r="Q22" i="21"/>
  <c r="K30" i="21"/>
  <c r="E30" i="21"/>
  <c r="AC30" i="21"/>
  <c r="W22" i="21"/>
  <c r="Q30" i="21"/>
  <c r="K22" i="21"/>
  <c r="Q38" i="21"/>
  <c r="AC22" i="21"/>
  <c r="AC38" i="21"/>
  <c r="W6" i="21"/>
  <c r="K38" i="21"/>
  <c r="K32" i="21"/>
  <c r="Q8" i="21"/>
  <c r="AC40" i="21"/>
  <c r="W16" i="21"/>
  <c r="E32" i="21"/>
  <c r="Q16" i="21"/>
  <c r="AC32" i="21"/>
  <c r="W24" i="21"/>
  <c r="Q40" i="21"/>
  <c r="K40" i="21"/>
  <c r="K16" i="21"/>
  <c r="W8" i="21"/>
  <c r="W32" i="21"/>
  <c r="W40" i="21"/>
  <c r="Q32" i="21"/>
  <c r="K24" i="21"/>
  <c r="AC24" i="21"/>
  <c r="AC16" i="21"/>
  <c r="Q24" i="21"/>
  <c r="AC8" i="21"/>
  <c r="W17" i="21"/>
  <c r="E31" i="21"/>
  <c r="Q15" i="21"/>
  <c r="W23" i="21"/>
  <c r="E15" i="21"/>
  <c r="W39" i="21"/>
  <c r="K31" i="21"/>
  <c r="Q7" i="21"/>
  <c r="AC31" i="21"/>
  <c r="W15" i="21"/>
  <c r="W7" i="21"/>
  <c r="Q31" i="21"/>
  <c r="Q39" i="21"/>
  <c r="K39" i="21"/>
  <c r="AC23" i="21"/>
  <c r="AC15" i="21"/>
  <c r="W31" i="21"/>
  <c r="Q23" i="21"/>
  <c r="AC7" i="21"/>
  <c r="AC39" i="21"/>
  <c r="K15" i="21"/>
  <c r="E37" i="22" l="1"/>
  <c r="Q37" i="22" l="1"/>
  <c r="AC8" i="22"/>
  <c r="K24" i="22"/>
  <c r="AC32" i="22"/>
  <c r="W16" i="22"/>
  <c r="W24" i="22"/>
  <c r="K8" i="22"/>
  <c r="AC37" i="22"/>
  <c r="E32" i="22"/>
  <c r="E24" i="22"/>
  <c r="Q8" i="22"/>
  <c r="Q32" i="22"/>
  <c r="E16" i="22"/>
  <c r="Q24" i="22"/>
  <c r="W8" i="22"/>
  <c r="AC16" i="22"/>
  <c r="AC24" i="22"/>
  <c r="W32" i="22"/>
  <c r="K37" i="22"/>
  <c r="AC7" i="22"/>
  <c r="E7" i="22"/>
  <c r="K32" i="22"/>
  <c r="E8" i="22"/>
  <c r="AC36" i="22"/>
  <c r="E36" i="22"/>
  <c r="AC31" i="22"/>
  <c r="Q36" i="22"/>
  <c r="E31" i="22"/>
  <c r="K23" i="22"/>
  <c r="Q7" i="22"/>
  <c r="K31" i="22"/>
  <c r="K15" i="22"/>
  <c r="AC15" i="22"/>
  <c r="AC23" i="22"/>
  <c r="K7" i="22"/>
  <c r="W31" i="22"/>
  <c r="E15" i="22"/>
  <c r="W23" i="22"/>
  <c r="Q31" i="22"/>
  <c r="W36" i="22"/>
  <c r="K36" i="22"/>
  <c r="Q23" i="22"/>
  <c r="Q15" i="22"/>
  <c r="W15" i="22"/>
  <c r="W7" i="22"/>
  <c r="E23" i="22"/>
  <c r="Q6" i="22" l="1"/>
  <c r="Q22" i="22" l="1"/>
  <c r="W30" i="22"/>
  <c r="K14" i="22"/>
  <c r="AC22" i="22"/>
  <c r="AC30" i="22"/>
  <c r="W35" i="22"/>
  <c r="E35" i="22"/>
  <c r="E30" i="22"/>
  <c r="AC35" i="22"/>
  <c r="Q35" i="22"/>
  <c r="E14" i="22"/>
  <c r="E6" i="22"/>
  <c r="Q14" i="22"/>
  <c r="AC14" i="22"/>
  <c r="W14" i="22"/>
  <c r="K30" i="22"/>
  <c r="AC6" i="22"/>
  <c r="Q30" i="22"/>
  <c r="W22" i="22"/>
  <c r="K6" i="22"/>
  <c r="K35" i="22"/>
  <c r="E22" i="22"/>
  <c r="K22" i="22"/>
  <c r="W6" i="22"/>
</calcChain>
</file>

<file path=xl/sharedStrings.xml><?xml version="1.0" encoding="utf-8"?>
<sst xmlns="http://schemas.openxmlformats.org/spreadsheetml/2006/main" count="495" uniqueCount="325">
  <si>
    <t>Raro</t>
  </si>
  <si>
    <t xml:space="preserve">Posible </t>
  </si>
  <si>
    <t>casi seguro</t>
  </si>
  <si>
    <t>Probabilidad</t>
  </si>
  <si>
    <t>Impacto</t>
  </si>
  <si>
    <t>Zona de Riesgo Baja</t>
  </si>
  <si>
    <t>B</t>
  </si>
  <si>
    <t>M</t>
  </si>
  <si>
    <t>Zona de Riesgo Moderada</t>
  </si>
  <si>
    <t>Zona de Riesgo Alta</t>
  </si>
  <si>
    <t>A</t>
  </si>
  <si>
    <t>E</t>
  </si>
  <si>
    <t>Zona de Riesgo Extrema</t>
  </si>
  <si>
    <t>Improbable</t>
  </si>
  <si>
    <t>Probable</t>
  </si>
  <si>
    <t>Insignificante</t>
  </si>
  <si>
    <t>Menor</t>
  </si>
  <si>
    <t xml:space="preserve">Moderado </t>
  </si>
  <si>
    <t xml:space="preserve">Mayor </t>
  </si>
  <si>
    <t>Catastrófico</t>
  </si>
  <si>
    <t>Matriz de Calificación evaluación y respuesta a los Riesgos.</t>
  </si>
  <si>
    <t>PROCESO:</t>
  </si>
  <si>
    <t>RIESGO</t>
  </si>
  <si>
    <t>CAUSAS</t>
  </si>
  <si>
    <t>CONSECUENCIAS</t>
  </si>
  <si>
    <t>PROBABILIDAD</t>
  </si>
  <si>
    <t>IMPACTO</t>
  </si>
  <si>
    <t>NIVEL DE RIESGO</t>
  </si>
  <si>
    <t>ACCIONES</t>
  </si>
  <si>
    <t>REGISTROS</t>
  </si>
  <si>
    <t>TIPO DE CONTROL</t>
  </si>
  <si>
    <t>Casi seguro</t>
  </si>
  <si>
    <t>Posible</t>
  </si>
  <si>
    <t>Rara Vez</t>
  </si>
  <si>
    <t>Moderado</t>
  </si>
  <si>
    <t xml:space="preserve">Menos </t>
  </si>
  <si>
    <t>Nivel</t>
  </si>
  <si>
    <t>NIVEL</t>
  </si>
  <si>
    <t>Zona de riesgo extrema</t>
  </si>
  <si>
    <t>Zona riesgo alta</t>
  </si>
  <si>
    <t>Zona de riesgo baja</t>
  </si>
  <si>
    <t>CANTIDAD</t>
  </si>
  <si>
    <t>ANALISIS CONTEXTO</t>
  </si>
  <si>
    <t>TIPO</t>
  </si>
  <si>
    <t>CLASIFICACION</t>
  </si>
  <si>
    <t>Contexto</t>
  </si>
  <si>
    <t>Externo</t>
  </si>
  <si>
    <t>Interno</t>
  </si>
  <si>
    <t>Politicos</t>
  </si>
  <si>
    <t>Económicos</t>
  </si>
  <si>
    <t>Sociales</t>
  </si>
  <si>
    <t>Tecnológicos</t>
  </si>
  <si>
    <t>Medioambientales</t>
  </si>
  <si>
    <t>Comunicación externa</t>
  </si>
  <si>
    <t>Financieros</t>
  </si>
  <si>
    <t>Personal</t>
  </si>
  <si>
    <t>Procesos</t>
  </si>
  <si>
    <t>Tecnología</t>
  </si>
  <si>
    <t>Estratégicos</t>
  </si>
  <si>
    <t>Comunicación interna</t>
  </si>
  <si>
    <t>Del Proceso</t>
  </si>
  <si>
    <t>Diseño del proceso</t>
  </si>
  <si>
    <t>Interacciones con otros procesos</t>
  </si>
  <si>
    <t>Transversalidad</t>
  </si>
  <si>
    <t>Procedimientos asociados</t>
  </si>
  <si>
    <t>Responsables de proceso</t>
  </si>
  <si>
    <t>Comunicación entre procesos</t>
  </si>
  <si>
    <t>Descriptor</t>
  </si>
  <si>
    <t>Descripción</t>
  </si>
  <si>
    <t>Frecuencia</t>
  </si>
  <si>
    <t>Se espera que el evento ocurra en la mayoria de las veces</t>
  </si>
  <si>
    <t>Más de 1 vez al año.</t>
  </si>
  <si>
    <t>Tabla de Probabilidad</t>
  </si>
  <si>
    <t>Al menos de 1 vez en el último año</t>
  </si>
  <si>
    <t>Al menos de 1 vez en los últimos 2 años</t>
  </si>
  <si>
    <t>Al menos de 1 vez en los últimos 5 años</t>
  </si>
  <si>
    <t>No se ha presentado en los últimos 5 años</t>
  </si>
  <si>
    <t>Es varaible que el evento ocurra en la mayoria de las circunstancias</t>
  </si>
  <si>
    <t>El evento podrá ocurrir en algun momento</t>
  </si>
  <si>
    <t>El evento puede ocurrir en algun momento</t>
  </si>
  <si>
    <t>El evento puede ocurrir solo en circunstancias excepcionales
 ( poco comunes o anormales)</t>
  </si>
  <si>
    <t>RARO</t>
  </si>
  <si>
    <t>IMPROBABLE</t>
  </si>
  <si>
    <t>MODERADO</t>
  </si>
  <si>
    <t>PROBABLE</t>
  </si>
  <si>
    <t>CASI SEGURO</t>
  </si>
  <si>
    <t>INSIGNIFICANTE</t>
  </si>
  <si>
    <t>MENOR</t>
  </si>
  <si>
    <t>MAYOR</t>
  </si>
  <si>
    <t>CATASTRÓFICO</t>
  </si>
  <si>
    <t>ELABORADO POR:</t>
  </si>
  <si>
    <t>REVISADO POR:</t>
  </si>
  <si>
    <t>APROBADO POR:</t>
  </si>
  <si>
    <t>Factor Interno</t>
  </si>
  <si>
    <t>Factor Externo</t>
  </si>
  <si>
    <t>Infraestructura</t>
  </si>
  <si>
    <t xml:space="preserve">Procesos </t>
  </si>
  <si>
    <t>Políticos</t>
  </si>
  <si>
    <t>N°</t>
  </si>
  <si>
    <t>Factor</t>
  </si>
  <si>
    <t>Factor_Interno</t>
  </si>
  <si>
    <t>Factor_Externo</t>
  </si>
  <si>
    <t>ETAPA 3</t>
  </si>
  <si>
    <t>Valoración
del Riesgo</t>
  </si>
  <si>
    <r>
      <t xml:space="preserve">Control:  </t>
    </r>
    <r>
      <rPr>
        <sz val="9"/>
        <rFont val="Tahoma"/>
        <family val="2"/>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</si>
  <si>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t>Algunas de las acciones tienden  a controlar la Posibilidad/Probabilidad y otras el impacto Son:</t>
  </si>
  <si>
    <t>El control previene la materialización del riesgo (afecta probabilidad) o permite enfrentar la situación en caso de materialización (afecta impacto)?</t>
  </si>
  <si>
    <t>¿El control es automático?</t>
  </si>
  <si>
    <t>¿Está (n) definido (s) el (los) responsable (s) de la ejecución del control y del seguimiento?</t>
  </si>
  <si>
    <t>¿El control es manual?</t>
  </si>
  <si>
    <t>¿La frecuencia de ejecución del control y seguimiento es adecuada?</t>
  </si>
  <si>
    <t>¿Se cuenta con evidencias de la ejecución y seguimiento del control?</t>
  </si>
  <si>
    <t>TOTAL</t>
  </si>
  <si>
    <t>Afecta el Impacto</t>
  </si>
  <si>
    <t>Afecta la Probabilidad</t>
  </si>
  <si>
    <t>¿Existen manuales, instructivos o procedimientos para el manejo del control?</t>
  </si>
  <si>
    <t>Si</t>
  </si>
  <si>
    <t>No</t>
  </si>
  <si>
    <t xml:space="preserve">RANGOS DE CALIFICACIÓN DE LOS CONTROLES </t>
  </si>
  <si>
    <t xml:space="preserve">DEPENDIENDO SI EL CONTROL AFECTA PROBABILIDAD O IMPACTO DESPLAZA EN LA MATRIZ DE EVALUACIÓN DEL RIESGO ASÍ: </t>
  </si>
  <si>
    <t>En Probabilidad Avanza hacia abajo En Impacto Avanza hacia la izquierda CUADRANTES A DISMINUIR</t>
  </si>
  <si>
    <t>Entre 0-50</t>
  </si>
  <si>
    <t>Entre 51-75</t>
  </si>
  <si>
    <t>Entre 76-100</t>
  </si>
  <si>
    <t>RIESGO RESIDUAL</t>
  </si>
  <si>
    <t>PROBABILIDAD AJUSTADA</t>
  </si>
  <si>
    <t>IMPACTO AJUSTADO</t>
  </si>
  <si>
    <t>Nuevo nivel de Desplazamiento en Probabilidad/Impacto</t>
  </si>
  <si>
    <t>MATRIZ DE RIESGO INHERENTE</t>
  </si>
  <si>
    <t>CONTEO NIVEL DE RIESGO</t>
  </si>
  <si>
    <t>Total</t>
  </si>
  <si>
    <t>Area Sistema Integrado de Gestión de la Calidad
lnstructivo metodología administración de riesgos</t>
  </si>
  <si>
    <t>Factor_del_Proceso</t>
  </si>
  <si>
    <t>IDENTIFICACION DEL RIESGO</t>
  </si>
  <si>
    <t>VALORACION DEL RIESGO</t>
  </si>
  <si>
    <t>Valor del Impacto</t>
  </si>
  <si>
    <t>NUMERO TOTAL DE DESPLAZAMIENTOS POR PROBABILIDAD</t>
  </si>
  <si>
    <t>NUMERO TOTAL DE DESPLAZAMIENTOS POR IMPACTO</t>
  </si>
  <si>
    <t xml:space="preserve">CONTROL ESTABLECIDO
</t>
  </si>
  <si>
    <t>FRECUENCIA DEL CONTROL</t>
  </si>
  <si>
    <t>¿En el tiempo que lleva el control  ha demostrado ser efectiva?</t>
  </si>
  <si>
    <t>Efectos en la  Probabilidad/Impacto</t>
  </si>
  <si>
    <t>FECHA INICIO</t>
  </si>
  <si>
    <t>FECHA TERMINACIÓN</t>
  </si>
  <si>
    <t>RESPONSABLE</t>
  </si>
  <si>
    <t>OBSERVACIONES A LOS CONTROLES</t>
  </si>
  <si>
    <t>OBJETIVO</t>
  </si>
  <si>
    <t>Continuo</t>
  </si>
  <si>
    <t>ALCANCE</t>
  </si>
  <si>
    <t>DESCRIPCIÓN TIPO DE CONTROL</t>
  </si>
  <si>
    <t>Controles de Gestión</t>
  </si>
  <si>
    <t>Controles Operativos</t>
  </si>
  <si>
    <t>Controles Legales</t>
  </si>
  <si>
    <t>Politicas Claras Aplicadas</t>
  </si>
  <si>
    <t>Seguimiento al plan Estrategico y Operativo</t>
  </si>
  <si>
    <t>Indicadors de Gestión</t>
  </si>
  <si>
    <t>Seguimiento al cronograma</t>
  </si>
  <si>
    <t>Informes de Gestión</t>
  </si>
  <si>
    <t>Conciliaciones</t>
  </si>
  <si>
    <t>Consecutivos</t>
  </si>
  <si>
    <t>Lista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</si>
  <si>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</si>
  <si>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</si>
  <si>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</si>
  <si>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</si>
  <si>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</si>
  <si>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</si>
  <si>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</si>
  <si>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</si>
  <si>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</si>
  <si>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</si>
  <si>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VerificacIón de Firmas</t>
  </si>
  <si>
    <t>Normas Claras y Aplicadas</t>
  </si>
  <si>
    <t>Control de Terminos</t>
  </si>
  <si>
    <t>Controles_de_Gestion</t>
  </si>
  <si>
    <t>Controles_Operativos</t>
  </si>
  <si>
    <t>Controles_Legales</t>
  </si>
  <si>
    <t>Mensual</t>
  </si>
  <si>
    <t>Bimensual</t>
  </si>
  <si>
    <t>Trimestral</t>
  </si>
  <si>
    <t>Semestral</t>
  </si>
  <si>
    <t>Anual</t>
  </si>
  <si>
    <t>A Solicitud</t>
  </si>
  <si>
    <t>Control Preventivo</t>
  </si>
  <si>
    <t>Control Correctivo</t>
  </si>
  <si>
    <t>Control Detectivo</t>
  </si>
  <si>
    <t>ITEM</t>
  </si>
  <si>
    <t>R1</t>
  </si>
  <si>
    <t>R2</t>
  </si>
  <si>
    <t>R3</t>
  </si>
  <si>
    <t>R4</t>
  </si>
  <si>
    <t>R5</t>
  </si>
  <si>
    <t>R6</t>
  </si>
  <si>
    <t>PROBABILIDAD CON DEZPLAZAMIENTOS</t>
  </si>
  <si>
    <t>IMPACTO CON DESPLAZAMIENTOS</t>
  </si>
  <si>
    <t>ANALISIS DEL RIESGO</t>
  </si>
  <si>
    <t>VALORACIÓN/EVALUACION DEL RIESGO</t>
  </si>
  <si>
    <t>MONITOREO Y REVISION</t>
  </si>
  <si>
    <t>PASO 1</t>
  </si>
  <si>
    <t xml:space="preserve">La Universidad del Cauca en su compromiso vital y permanente con el desarrollo social, mediante la educación crítica, responsable y creativa, propone gestionar los riesgos institucionales, incluidos los riesgos de corrupción, definiendo medidas encaminadas a evitar, prevenir, mitigar, compartir o transferir aquellos de mayor probabilidad de ocurrencia y que generan un impacto considerable en el cumplimiento de los objetivos institucionales, realizando un seguimiento periódico a la efectividad de los controles, contando para ello con personal comprometido con el mejoramiento continuo de sus procesos y de la gestión Institucional. </t>
  </si>
  <si>
    <t xml:space="preserve">POLITICA DE ADMINISTRACIÓN DEL RIESGO
</t>
  </si>
  <si>
    <t>PASO 2</t>
  </si>
  <si>
    <t>2.1 Establecimiento del contexto</t>
  </si>
  <si>
    <t>IDENTIFICACIÓN DEL RIESGO</t>
  </si>
  <si>
    <t>Establecimiento del contexto interno</t>
  </si>
  <si>
    <t>Establecimiento del contexto externo</t>
  </si>
  <si>
    <t xml:space="preserve">Causas </t>
  </si>
  <si>
    <t>Riesgo</t>
  </si>
  <si>
    <t>VALORACIÓN  DEL RIESGO</t>
  </si>
  <si>
    <t>MARCO CONCEPTUAL</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</si>
  <si>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</si>
  <si>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</si>
  <si>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</si>
  <si>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</si>
  <si>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</si>
  <si>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</si>
  <si>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</si>
  <si>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</si>
  <si>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</si>
  <si>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</si>
  <si>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</si>
  <si>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</si>
  <si>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</si>
  <si>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</si>
  <si>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</si>
  <si>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</si>
  <si>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</si>
  <si>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</si>
  <si>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</si>
  <si>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</si>
  <si>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</si>
  <si>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</si>
  <si>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</si>
  <si>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</si>
  <si>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</si>
  <si>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</si>
  <si>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</si>
  <si>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</si>
  <si>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</si>
  <si>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</si>
  <si>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</si>
  <si>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</si>
  <si>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</si>
  <si>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</si>
  <si>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</si>
  <si>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</si>
  <si>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</si>
  <si>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</si>
  <si>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</si>
  <si>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</si>
  <si>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</si>
  <si>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</si>
  <si>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PROBABILIDAD RESIDUAL</t>
  </si>
  <si>
    <t>IMPACTO RESIDUAL</t>
  </si>
  <si>
    <t>TRATAMIENTO</t>
  </si>
  <si>
    <t>Reducir</t>
  </si>
  <si>
    <t>Tratamiento</t>
  </si>
  <si>
    <t>Evitar</t>
  </si>
  <si>
    <t>Transferir</t>
  </si>
  <si>
    <t>Modificar</t>
  </si>
  <si>
    <t>INDICADOR</t>
  </si>
  <si>
    <t>PLAN DE CONTINGENCIA</t>
  </si>
  <si>
    <t>Factor del Proceso</t>
  </si>
  <si>
    <t>Estratègicos</t>
  </si>
  <si>
    <t>Comunicación Externa</t>
  </si>
  <si>
    <t>Comunicación Interna</t>
  </si>
  <si>
    <t>Establecimiento del contexto del proceso</t>
  </si>
  <si>
    <t>2.2 Identificación del riesgo</t>
  </si>
  <si>
    <t>Consecuencia</t>
  </si>
  <si>
    <r>
      <t>Riesgo</t>
    </r>
    <r>
      <rPr>
        <sz val="9"/>
        <rFont val="Tahoma"/>
        <family val="2"/>
      </rPr>
      <t>: Posibilidad de que suceda algùn evento que tendrà impacto sobre el cumplimiento de los objetivos. Se expresa en términos de probabilidad y ocurrencia</t>
    </r>
  </si>
  <si>
    <r>
      <t>Riesgo Inherente</t>
    </r>
    <r>
      <rPr>
        <sz val="9"/>
        <rFont val="Tahoma"/>
        <family val="2"/>
      </rPr>
      <t>: Es aquel al que se enfrenta una Institución en ausencia de acciones de la dirección para modificar su probabilidad o impacto</t>
    </r>
  </si>
  <si>
    <r>
      <t xml:space="preserve">Riesgo Residual: </t>
    </r>
    <r>
      <rPr>
        <sz val="9"/>
        <rFont val="Tahoma"/>
        <family val="2"/>
      </rPr>
      <t>Nivel de riesgo que permanece luego de tomar medidas de tratamiento del riesgo.</t>
    </r>
  </si>
  <si>
    <r>
      <t xml:space="preserve">Incertidumbre: </t>
    </r>
    <r>
      <rPr>
        <sz val="9"/>
        <rFont val="Tahoma"/>
        <family val="2"/>
      </rPr>
      <t>Se desconoce si va a suceder</t>
    </r>
  </si>
  <si>
    <r>
      <t>Identificación del riesgo</t>
    </r>
    <r>
      <rPr>
        <sz val="9"/>
        <rFont val="Tahoma"/>
        <family val="2"/>
      </rPr>
      <t>: La identificacióon del riesgo se realiza determinando las</t>
    </r>
    <r>
      <rPr>
        <b/>
        <sz val="9"/>
        <rFont val="Tahoma"/>
        <family val="2"/>
      </rPr>
      <t xml:space="preserve"> causas </t>
    </r>
    <r>
      <rPr>
        <sz val="9"/>
        <rFont val="Tahoma"/>
        <family val="2"/>
      </rPr>
      <t>con base en el contexto interno, externo y del proceso ya analizados por la entidad, y que pueden afectar el logro de los objetivos.</t>
    </r>
    <r>
      <rPr>
        <b/>
        <sz val="9"/>
        <rFont val="Tahoma"/>
        <family val="2"/>
      </rPr>
      <t xml:space="preserve"> </t>
    </r>
  </si>
  <si>
    <r>
      <t xml:space="preserve">Causas: </t>
    </r>
    <r>
      <rPr>
        <sz val="9"/>
        <rFont val="Tahoma"/>
        <family val="2"/>
      </rPr>
      <t xml:space="preserve"> Son los medios, las circunstancias y  agentes generadores de riesgo.  Los agentes generadores que se entienden como  todos los sujetos u objetos que tienen la capacidad de originar un riesgo.</t>
    </r>
  </si>
  <si>
    <r>
      <t>Consecuencia:</t>
    </r>
    <r>
      <rPr>
        <sz val="9"/>
        <rFont val="Tahoma"/>
        <family val="2"/>
      </rPr>
      <t xml:space="preserve"> 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</si>
  <si>
    <r>
      <t xml:space="preserve">Análisis del Riesgo: </t>
    </r>
    <r>
      <rPr>
        <sz val="9"/>
        <rFont val="Tahoma"/>
        <family val="2"/>
      </rPr>
      <t>En este punto se busca establecer la probabilidad de ocurrencia de riesgo y sus consecuencias o impacto, con el fin de estimar la zona de riesgo inicial.</t>
    </r>
  </si>
  <si>
    <r>
      <t>Probabilidad</t>
    </r>
    <r>
      <rPr>
        <sz val="9"/>
        <rFont val="Tahoma"/>
        <family val="2"/>
      </rPr>
      <t>: Posibilidad de ocurrencia del riesgo</t>
    </r>
  </si>
  <si>
    <r>
      <t xml:space="preserve">Impacto: </t>
    </r>
    <r>
      <rPr>
        <sz val="9"/>
        <rFont val="Tahoma"/>
        <family val="2"/>
      </rPr>
      <t>Consecuencias que puede ocasionar a la Institución la materializaciòn del riesgo</t>
    </r>
  </si>
  <si>
    <r>
      <rPr>
        <b/>
        <sz val="8"/>
        <rFont val="Tahoma"/>
        <family val="2"/>
      </rPr>
      <t>Tipos de Control:</t>
    </r>
    <r>
      <rPr>
        <sz val="8"/>
        <rFont val="Tahoma"/>
        <family val="2"/>
      </rPr>
      <t xml:space="preserve">
</t>
    </r>
    <r>
      <rPr>
        <b/>
        <sz val="8"/>
        <rFont val="Tahoma"/>
        <family val="2"/>
      </rPr>
      <t xml:space="preserve">Detectivo: </t>
    </r>
    <r>
      <rPr>
        <sz val="8"/>
        <rFont val="Tahoma"/>
        <family val="2"/>
      </rPr>
      <t xml:space="preserve">Son aquellos para identificar si resultados indeseables han ocurrido después de un acontecimiento.
</t>
    </r>
    <r>
      <rPr>
        <b/>
        <sz val="8"/>
        <rFont val="Tahoma"/>
        <family val="2"/>
      </rPr>
      <t>Preventivo:</t>
    </r>
    <r>
      <rPr>
        <sz val="8"/>
        <rFont val="Tahoma"/>
        <family val="2"/>
      </rPr>
      <t xml:space="preserve"> Son aquellos que actúan para eliminar las causas del riesgo, para prevenir su ocurrencia o materialización.
</t>
    </r>
    <r>
      <rPr>
        <b/>
        <sz val="8"/>
        <rFont val="Tahoma"/>
        <family val="2"/>
      </rPr>
      <t>Correctivos:</t>
    </r>
    <r>
      <rPr>
        <sz val="8"/>
        <rFont val="Tahoma"/>
        <family val="2"/>
      </rPr>
      <t xml:space="preserve"> Son aquellos que permiten el restablecimiento de la actividad después de ser detectado un evento no deseable; también permiten la modificación de las acciones que propiciaron su ocurrencia.</t>
    </r>
  </si>
  <si>
    <r>
      <rPr>
        <b/>
        <sz val="8"/>
        <rFont val="Tahoma"/>
        <family val="2"/>
      </rPr>
      <t>Valoraciòn del riesgo</t>
    </r>
    <r>
      <rPr>
        <sz val="8"/>
        <rFont val="Tahoma"/>
        <family val="2"/>
      </rPr>
      <t xml:space="preserve">: Busca confrontar los resultados del análisis del riesgo inicial frenre a los controles establecidos, con el fin de determinar la zona de riesgo final ( </t>
    </r>
    <r>
      <rPr>
        <b/>
        <sz val="8"/>
        <rFont val="Tahoma"/>
        <family val="2"/>
      </rPr>
      <t>Riesgo Residual</t>
    </r>
    <r>
      <rPr>
        <sz val="8"/>
        <rFont val="Tahoma"/>
        <family val="2"/>
      </rPr>
      <t>)</t>
    </r>
  </si>
  <si>
    <r>
      <rPr>
        <b/>
        <sz val="8"/>
        <rFont val="Tahoma"/>
        <family val="2"/>
      </rPr>
      <t xml:space="preserve">Mapa de riesgo por proceso: </t>
    </r>
    <r>
      <rPr>
        <sz val="8"/>
        <rFont val="Tahoma"/>
        <family val="2"/>
      </rPr>
      <t>Recoge los riesgos identificados para cada uno de los procesos, los cuales pueden afectar el llogro de sus objetivos</t>
    </r>
  </si>
  <si>
    <r>
      <rPr>
        <b/>
        <sz val="8"/>
        <rFont val="Tahoma"/>
        <family val="2"/>
      </rPr>
      <t xml:space="preserve">Mapa de riesgo Institucional: </t>
    </r>
    <r>
      <rPr>
        <sz val="8"/>
        <rFont val="Tahoma"/>
        <family val="2"/>
      </rPr>
      <t>Contiene a nivel estratégico los mayores riesgos a los cuales está expuesta la Institución, se alimenta con los riesgos residuales Altos o Extremos de cada uno de los procesos, los cuales puedes afectar el cumplimiento de la misiòn Institucional y objetivos de la Institución.</t>
    </r>
  </si>
  <si>
    <t>Centro Gestión de la Calidad y la Acreditación Institucional
Mapa de riesgos de Gestión</t>
  </si>
  <si>
    <t>JUAN CARLOS VARONA ALBAN - DIRECTOR CENTRO DE GESTIÓN DE LA CALIDAD Y LA ACREDITACIÓN INSTITUCIONAL</t>
  </si>
  <si>
    <t>Falta de directrices de apoyo a la gestión del control</t>
  </si>
  <si>
    <t>Son adecuados a la gestión del proceso</t>
  </si>
  <si>
    <t>Jefe de Oficina 
Equipo de trabajo</t>
  </si>
  <si>
    <t>Diciembre de 2016</t>
  </si>
  <si>
    <t>Registros de gestión de necesidades de capacitación</t>
  </si>
  <si>
    <t>Verificar, asesorar y acompañar el desarrollo de los elementos de control de los procesos académicos y administrativos,   en el marco del cumplimiento normativo, el logro de los objetivos y la contribución al mejoramiento continuo y el fomento del autocontrol.</t>
  </si>
  <si>
    <t xml:space="preserve"> </t>
  </si>
  <si>
    <t>Gestionar y justificar de manera permanente la incorporación de personal   de apoyo al proceso de  Gestión del Control</t>
  </si>
  <si>
    <t>Registros de solicitud justificada de personal a la OCI</t>
  </si>
  <si>
    <t>Diagnóstico sobre la percepción de los usuarios internos de la OCI</t>
  </si>
  <si>
    <t>Implementar la herramienta de percepción de   satisfacción del cliente interno sobre el servicio que presta la OCI</t>
  </si>
  <si>
    <t>Análisis a los resultados de aplicación de la herramienta de percepción</t>
  </si>
  <si>
    <t>Reactividad de los procesos institucionales hacia las actividades de la OCI</t>
  </si>
  <si>
    <t xml:space="preserve">Desactualización de normas y metodologías aplicables al proceso de Gestión del Control  </t>
  </si>
  <si>
    <t xml:space="preserve">Gestionar la formación y capacitación  del personal de la OCI, conforme a las  necesidades </t>
  </si>
  <si>
    <t>Actividades  de capacitación de personal de la OCI</t>
  </si>
  <si>
    <t>Requerimientos a la Dirección de personal adicional al de planta.</t>
  </si>
  <si>
    <t>Reuniones de trabajo con los procesos y la  Dirección, para considerar e impulsar mecanismos de mejora.</t>
  </si>
  <si>
    <t>Envío de notas de alerta con propuestas de mejora a los procesos involucrados y  a la Dirección Universitaria, que conminen a la aplicación de medidas de  tratamiento  a las desviaciones encontradas.</t>
  </si>
  <si>
    <t xml:space="preserve">Limitado personal de la OCI </t>
  </si>
  <si>
    <t>Gestión del Control</t>
  </si>
  <si>
    <t>Al menos una vez en el ultimo año</t>
  </si>
  <si>
    <t>Incumplimiento de los términos de  aplicación de los mecanismos de verificación planteados en el Plan de Acción de la OCI</t>
  </si>
  <si>
    <t>Seguimientos al plan de acción de la OCI</t>
  </si>
  <si>
    <t>La periodicidad no es  adecuada a la gestión del proceso</t>
  </si>
  <si>
    <t>Mayo de 2016</t>
  </si>
  <si>
    <t>Acta de seguimiento al plan de acción</t>
  </si>
  <si>
    <t xml:space="preserve">Inicia con la planeación de actividades del ejercicio del control interno y termina con el seguimiento a las acciones de mejora.
</t>
  </si>
  <si>
    <t xml:space="preserve">Proponer e impulsar la adopción de herramientas de apoyo al ejercicio del Control Interno en la Universidad </t>
  </si>
  <si>
    <t>Establecer seguimientos semestrales al Plan de Acción OCI</t>
  </si>
  <si>
    <t>No. seguimientos ejecutados/2</t>
  </si>
  <si>
    <t>Registros de asistencia a capacitaciones</t>
  </si>
  <si>
    <t>% de incremento de personal del proceso</t>
  </si>
  <si>
    <t>Registros de herramientas implementadas</t>
  </si>
  <si>
    <t xml:space="preserve"> No. Herramientas  implementados/No. herramientas  propuestas</t>
  </si>
  <si>
    <t>No. de procesos que califican el servicio/No. total procesos atendidos</t>
  </si>
  <si>
    <t>Que los informes de evaluación, seguimiento,acompañamiento  y asesoría no aporten elementos relevantes y oportunos a la toma de decisiones para la mejora de los procesos y de la gestión institucional</t>
  </si>
  <si>
    <t xml:space="preserve"> 
No se detectan o no se controlan  efectivamente las desviaciones que presentan los procesos y la gestión institucional 
</t>
  </si>
  <si>
    <t>RIESGO INHERENTE</t>
  </si>
  <si>
    <t>Zona de riesgo moderado</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</si>
</sst>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b/>
      <sz val="11"/>
      <color theme="1"/>
      <name val="Calibri"/>
      <family val="2"/>
      <scheme val="minor"/>
    </font>
    <font>
      <sz val="10"/>
      <color theme="1"/>
      <name val="Arial"/>
      <family val="2"/>
    </font>
    <font>
      <b/>
      <sz val="12"/>
      <color theme="1"/>
      <name val="Calibri"/>
      <family val="2"/>
      <scheme val="minor"/>
    </font>
    <font>
      <b/>
      <sz val="12"/>
      <color theme="1"/>
      <name val="Arial"/>
      <family val="2"/>
    </font>
    <font>
      <b/>
      <sz val="10"/>
      <color theme="0"/>
      <name val="Arial"/>
      <family val="2"/>
    </font>
    <font>
      <sz val="13"/>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sz val="11"/>
      <color theme="1"/>
      <name val="Calibri"/>
      <family val="2"/>
      <scheme val="minor"/>
    </font>
    <font>
      <sz val="10"/>
      <name val="Arial"/>
      <family val="2"/>
    </font>
    <font>
      <b/>
      <sz val="10"/>
      <name val="Arial"/>
      <family val="2"/>
    </font>
    <font>
      <b/>
      <sz val="22"/>
      <name val="Arial"/>
      <family val="2"/>
    </font>
    <font>
      <b/>
      <sz val="16"/>
      <name val="Arial"/>
      <family val="2"/>
    </font>
    <font>
      <b/>
      <sz val="8"/>
      <name val="Tahoma"/>
      <family val="2"/>
    </font>
    <font>
      <sz val="8"/>
      <name val="Tahoma"/>
      <family val="2"/>
    </font>
    <font>
      <b/>
      <sz val="11"/>
      <name val="Tahoma"/>
      <family val="2"/>
    </font>
    <font>
      <sz val="11"/>
      <name val="Tahoma"/>
      <family val="2"/>
    </font>
    <font>
      <sz val="9"/>
      <name val="Tahoma"/>
      <family val="2"/>
    </font>
    <font>
      <b/>
      <sz val="9"/>
      <name val="Tahoma"/>
      <family val="2"/>
    </font>
    <font>
      <b/>
      <sz val="10"/>
      <name val="Tahoma"/>
      <family val="2"/>
    </font>
    <font>
      <b/>
      <sz val="8"/>
      <name val="Arial"/>
      <family val="2"/>
    </font>
    <font>
      <sz val="14"/>
      <name val="Arial"/>
      <family val="2"/>
    </font>
    <font>
      <sz val="16"/>
      <color theme="1"/>
      <name val="Calibri"/>
      <family val="2"/>
      <scheme val="minor"/>
    </font>
    <font>
      <b/>
      <sz val="16"/>
      <color theme="1"/>
      <name val="Calibri"/>
      <family val="2"/>
      <scheme val="minor"/>
    </font>
    <font>
      <b/>
      <sz val="12"/>
      <name val="Arial"/>
      <family val="2"/>
    </font>
    <font>
      <sz val="15"/>
      <name val="Arial"/>
      <family val="2"/>
    </font>
    <font>
      <sz val="11"/>
      <color theme="1"/>
      <name val="Arial"/>
      <family val="2"/>
    </font>
    <font>
      <sz val="11"/>
      <color theme="0"/>
      <name val="Arial"/>
      <family val="2"/>
    </font>
    <font>
      <b/>
      <sz val="15"/>
      <color theme="1"/>
      <name val="Arial"/>
      <family val="2"/>
    </font>
    <font>
      <b/>
      <sz val="14"/>
      <color theme="1"/>
      <name val="Arial"/>
      <family val="2"/>
    </font>
    <font>
      <sz val="11"/>
      <name val="Arial"/>
      <family val="2"/>
    </font>
    <font>
      <sz val="11"/>
      <color rgb="FF006100"/>
      <name val="Calibri"/>
      <family val="2"/>
      <scheme val="minor"/>
    </font>
    <font>
      <sz val="10"/>
      <color rgb="FF000000"/>
      <name val="Arial"/>
      <family val="2"/>
    </font>
    <font>
      <sz val="11"/>
      <color rgb="FF000000"/>
      <name val="Arial"/>
      <family val="2"/>
    </font>
    <font>
      <sz val="20"/>
      <color theme="1"/>
      <name val="Calibri"/>
      <family val="2"/>
      <scheme val="minor"/>
    </font>
    <font>
      <u/>
      <sz val="11"/>
      <color theme="10"/>
      <name val="Calibri"/>
      <family val="2"/>
      <scheme val="minor"/>
    </font>
    <font>
      <sz val="18"/>
      <color theme="1"/>
      <name val="Calibri"/>
      <family val="2"/>
      <scheme val="minor"/>
    </font>
    <font>
      <sz val="10"/>
      <color theme="1"/>
      <name val="Calibri"/>
      <family val="2"/>
      <scheme val="minor"/>
    </font>
    <font>
      <sz val="10"/>
      <color rgb="FFFF0000"/>
      <name val="Arial"/>
      <family val="2"/>
    </font>
    <font>
      <b/>
      <sz val="10"/>
      <color theme="1"/>
      <name val="Arial"/>
      <family val="2"/>
    </font>
    <font>
      <sz val="10"/>
      <name val="Calibri"/>
      <family val="2"/>
      <scheme val="minor"/>
    </font>
    <font>
      <sz val="10"/>
      <color rgb="FF006100"/>
      <name val="Calibri"/>
      <family val="2"/>
      <scheme val="minor"/>
    </font>
    <font>
      <sz val="10"/>
      <name val="Calibri"/>
      <family val="2"/>
    </font>
    <font>
      <sz val="10"/>
      <color theme="0"/>
      <name val="Arial"/>
      <family val="2"/>
    </font>
    <font>
      <b/>
      <sz val="14"/>
      <color theme="0"/>
      <name val="Arial"/>
      <family val="2"/>
    </font>
    <font>
      <b/>
      <sz val="14"/>
      <name val="Arial"/>
      <family val="2"/>
    </font>
  </fonts>
  <fills count="2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9"/>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59999389629810485"/>
        <bgColor indexed="64"/>
      </patternFill>
    </fill>
    <fill>
      <patternFill patternType="solid">
        <fgColor theme="0"/>
        <bgColor indexed="64"/>
      </patternFill>
    </fill>
    <fill>
      <patternFill patternType="solid">
        <fgColor rgb="FFFFC000"/>
        <bgColor indexed="64"/>
      </patternFill>
    </fill>
    <fill>
      <patternFill patternType="solid">
        <fgColor theme="4" tint="0.79998168889431442"/>
        <bgColor indexed="65"/>
      </patternFill>
    </fill>
    <fill>
      <patternFill patternType="solid">
        <fgColor rgb="FF002060"/>
        <bgColor indexed="64"/>
      </patternFill>
    </fill>
    <fill>
      <patternFill patternType="solid">
        <fgColor indexed="9"/>
        <bgColor indexed="64"/>
      </patternFill>
    </fill>
    <fill>
      <patternFill patternType="solid">
        <fgColor theme="6"/>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8" tint="0.79998168889431442"/>
        <bgColor indexed="65"/>
      </patternFill>
    </fill>
    <fill>
      <patternFill patternType="solid">
        <fgColor theme="3" tint="0.79998168889431442"/>
        <bgColor indexed="64"/>
      </patternFill>
    </fill>
    <fill>
      <patternFill patternType="solid">
        <fgColor theme="9" tint="0.59999389629810485"/>
        <bgColor indexed="64"/>
      </patternFill>
    </fill>
    <fill>
      <patternFill patternType="solid">
        <fgColor rgb="FFC6EFCE"/>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medium">
        <color auto="1"/>
      </left>
      <right/>
      <top/>
      <bottom/>
      <diagonal/>
    </border>
    <border>
      <left style="medium">
        <color auto="1"/>
      </left>
      <right/>
      <top/>
      <bottom style="medium">
        <color auto="1"/>
      </bottom>
      <diagonal/>
    </border>
    <border>
      <left/>
      <right/>
      <top/>
      <bottom style="medium">
        <color indexed="64"/>
      </bottom>
      <diagonal/>
    </border>
    <border>
      <left style="medium">
        <color auto="1"/>
      </left>
      <right style="medium">
        <color auto="1"/>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6">
    <xf numFmtId="0" fontId="0" fillId="0" borderId="0"/>
    <xf numFmtId="0" fontId="10" fillId="12" borderId="0" applyNumberFormat="0" applyBorder="0" applyAlignment="0" applyProtection="0"/>
    <xf numFmtId="0" fontId="11" fillId="0" borderId="0"/>
    <xf numFmtId="0" fontId="10" fillId="18" borderId="0" applyNumberFormat="0" applyBorder="0" applyAlignment="0" applyProtection="0"/>
    <xf numFmtId="0" fontId="33" fillId="21" borderId="0" applyNumberFormat="0" applyBorder="0" applyAlignment="0" applyProtection="0"/>
    <xf numFmtId="0" fontId="37" fillId="0" borderId="0" applyNumberFormat="0" applyFill="0" applyBorder="0" applyAlignment="0" applyProtection="0"/>
  </cellStyleXfs>
  <cellXfs count="723">
    <xf numFmtId="0" fontId="0" fillId="0" borderId="0" xfId="0"/>
    <xf numFmtId="0" fontId="1" fillId="0" borderId="0" xfId="0" applyFont="1"/>
    <xf numFmtId="0" fontId="0" fillId="4" borderId="1"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xf>
    <xf numFmtId="0" fontId="0" fillId="4" borderId="3" xfId="0" applyFill="1" applyBorder="1"/>
    <xf numFmtId="0" fontId="0" fillId="0" borderId="4" xfId="0" applyBorder="1"/>
    <xf numFmtId="0" fontId="0" fillId="2" borderId="5" xfId="0" applyFill="1" applyBorder="1"/>
    <xf numFmtId="0" fontId="0" fillId="0" borderId="6" xfId="0" applyBorder="1"/>
    <xf numFmtId="0" fontId="0" fillId="5" borderId="5" xfId="0" applyFill="1" applyBorder="1"/>
    <xf numFmtId="0" fontId="0" fillId="3" borderId="7" xfId="0" applyFill="1" applyBorder="1"/>
    <xf numFmtId="0" fontId="0" fillId="0" borderId="8" xfId="0" applyBorder="1"/>
    <xf numFmtId="0" fontId="0" fillId="6" borderId="1" xfId="0" applyFill="1" applyBorder="1" applyAlignment="1">
      <alignment horizontal="center"/>
    </xf>
    <xf numFmtId="0" fontId="0" fillId="0" borderId="1" xfId="0" applyBorder="1"/>
    <xf numFmtId="0" fontId="0" fillId="0" borderId="0" xfId="0" applyBorder="1"/>
    <xf numFmtId="0" fontId="0" fillId="0" borderId="1" xfId="0" applyBorder="1" applyAlignment="1">
      <alignment horizontal="center"/>
    </xf>
    <xf numFmtId="0" fontId="9" fillId="2" borderId="1" xfId="0" applyFont="1" applyFill="1" applyBorder="1" applyAlignment="1"/>
    <xf numFmtId="0" fontId="4" fillId="0" borderId="0" xfId="0" applyFont="1" applyBorder="1" applyAlignment="1">
      <alignment vertical="center" wrapText="1"/>
    </xf>
    <xf numFmtId="0" fontId="2" fillId="0" borderId="0" xfId="0" applyFont="1" applyBorder="1" applyAlignment="1">
      <alignment vertical="center" wrapText="1"/>
    </xf>
    <xf numFmtId="0" fontId="9" fillId="3" borderId="1" xfId="0" applyFont="1" applyFill="1" applyBorder="1" applyAlignment="1"/>
    <xf numFmtId="0" fontId="9" fillId="11" borderId="1" xfId="0" applyFont="1" applyFill="1" applyBorder="1" applyAlignment="1"/>
    <xf numFmtId="0" fontId="9" fillId="4" borderId="1" xfId="0" applyFont="1" applyFill="1" applyBorder="1" applyAlignment="1"/>
    <xf numFmtId="0" fontId="0" fillId="0" borderId="0" xfId="0" applyFill="1"/>
    <xf numFmtId="0" fontId="0" fillId="0" borderId="0" xfId="0" applyAlignment="1">
      <alignment horizontal="center"/>
    </xf>
    <xf numFmtId="0" fontId="25" fillId="0" borderId="0" xfId="0" applyFont="1" applyFill="1" applyAlignment="1">
      <alignment vertical="center" textRotation="90" wrapText="1"/>
    </xf>
    <xf numFmtId="0" fontId="8" fillId="0" borderId="0" xfId="0" applyFont="1" applyFill="1" applyAlignment="1"/>
    <xf numFmtId="0" fontId="0" fillId="0" borderId="0" xfId="0" applyAlignment="1">
      <alignment horizontal="center"/>
    </xf>
    <xf numFmtId="0" fontId="0" fillId="4" borderId="0" xfId="0" applyFill="1" applyBorder="1" applyAlignment="1">
      <alignment horizontal="center" vertical="center"/>
    </xf>
    <xf numFmtId="0" fontId="0" fillId="2" borderId="0" xfId="0" applyFill="1" applyBorder="1" applyAlignment="1">
      <alignment horizontal="center" vertical="center"/>
    </xf>
    <xf numFmtId="0" fontId="0" fillId="11" borderId="0" xfId="0" applyFill="1" applyBorder="1" applyAlignment="1">
      <alignment horizontal="center" vertical="center"/>
    </xf>
    <xf numFmtId="0" fontId="0" fillId="4" borderId="0" xfId="0" applyFill="1" applyBorder="1"/>
    <xf numFmtId="0" fontId="0" fillId="3" borderId="0" xfId="0" applyFill="1" applyBorder="1" applyAlignment="1">
      <alignment horizontal="center" vertical="center"/>
    </xf>
    <xf numFmtId="0" fontId="0" fillId="2" borderId="0" xfId="0" applyFill="1" applyBorder="1"/>
    <xf numFmtId="0" fontId="0" fillId="11" borderId="0" xfId="0" applyFill="1" applyBorder="1"/>
    <xf numFmtId="0" fontId="0" fillId="3" borderId="0" xfId="0" applyFill="1" applyBorder="1"/>
    <xf numFmtId="0" fontId="28" fillId="0" borderId="0" xfId="0" applyFont="1"/>
    <xf numFmtId="0" fontId="28" fillId="0" borderId="0" xfId="0" applyFont="1" applyFill="1"/>
    <xf numFmtId="0" fontId="28" fillId="0" borderId="0" xfId="0" applyFont="1" applyBorder="1"/>
    <xf numFmtId="0" fontId="28" fillId="7" borderId="41" xfId="0" applyFont="1" applyFill="1" applyBorder="1" applyAlignment="1">
      <alignment horizontal="center" vertical="center" wrapText="1"/>
    </xf>
    <xf numFmtId="0" fontId="28" fillId="7" borderId="37" xfId="0" applyFont="1" applyFill="1" applyBorder="1" applyAlignment="1">
      <alignment horizontal="center" vertical="center" textRotation="90" wrapText="1"/>
    </xf>
    <xf numFmtId="0" fontId="28" fillId="7" borderId="37" xfId="0" applyFont="1" applyFill="1" applyBorder="1" applyAlignment="1">
      <alignment horizontal="center" vertical="center" textRotation="90"/>
    </xf>
    <xf numFmtId="0" fontId="28" fillId="7" borderId="46" xfId="0" applyFont="1" applyFill="1" applyBorder="1" applyAlignment="1">
      <alignment horizontal="center" vertical="center" textRotation="90"/>
    </xf>
    <xf numFmtId="0" fontId="28" fillId="7" borderId="46" xfId="0" applyFont="1" applyFill="1" applyBorder="1" applyAlignment="1">
      <alignment horizontal="center" vertical="center" textRotation="90" wrapText="1"/>
    </xf>
    <xf numFmtId="0" fontId="28" fillId="7" borderId="48" xfId="0" applyFont="1" applyFill="1" applyBorder="1" applyAlignment="1">
      <alignment horizontal="center" vertical="center" textRotation="90" wrapText="1"/>
    </xf>
    <xf numFmtId="0" fontId="28" fillId="7" borderId="41" xfId="0" applyFont="1" applyFill="1" applyBorder="1" applyAlignment="1">
      <alignment horizontal="center" vertical="center" textRotation="90" wrapText="1"/>
    </xf>
    <xf numFmtId="0" fontId="28" fillId="7" borderId="47" xfId="0" applyFont="1" applyFill="1" applyBorder="1" applyAlignment="1">
      <alignment horizontal="center" vertical="center" textRotation="90" wrapText="1"/>
    </xf>
    <xf numFmtId="0" fontId="28" fillId="17" borderId="41" xfId="0" applyFont="1" applyFill="1" applyBorder="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28" fillId="0" borderId="12" xfId="0" applyFont="1" applyBorder="1" applyAlignment="1">
      <alignment horizontal="center" vertical="center" wrapText="1"/>
    </xf>
    <xf numFmtId="0" fontId="28" fillId="0" borderId="1" xfId="0" applyFont="1" applyFill="1" applyBorder="1" applyAlignment="1">
      <alignment horizontal="center" vertical="center"/>
    </xf>
    <xf numFmtId="0" fontId="2" fillId="0" borderId="10" xfId="0" applyFont="1" applyBorder="1" applyAlignment="1">
      <alignment horizontal="center" vertical="center"/>
    </xf>
    <xf numFmtId="0" fontId="28" fillId="0" borderId="1" xfId="0" applyFont="1" applyBorder="1" applyAlignment="1">
      <alignment horizontal="center" wrapText="1"/>
    </xf>
    <xf numFmtId="0" fontId="28" fillId="0" borderId="1" xfId="0" applyFont="1" applyBorder="1" applyAlignment="1">
      <alignment wrapText="1"/>
    </xf>
    <xf numFmtId="0" fontId="34" fillId="0" borderId="1" xfId="0" applyFont="1" applyFill="1" applyBorder="1" applyAlignment="1">
      <alignment horizontal="center" vertical="center" wrapText="1"/>
    </xf>
    <xf numFmtId="14" fontId="11" fillId="0" borderId="1" xfId="2" applyNumberFormat="1" applyFont="1" applyFill="1" applyBorder="1" applyAlignment="1">
      <alignment horizontal="center" vertical="center"/>
    </xf>
    <xf numFmtId="0" fontId="34" fillId="0" borderId="1" xfId="0" applyFont="1" applyFill="1" applyBorder="1" applyAlignment="1">
      <alignment horizontal="center" vertical="center"/>
    </xf>
    <xf numFmtId="0" fontId="28" fillId="17" borderId="1" xfId="0" applyFont="1" applyFill="1" applyBorder="1" applyAlignment="1">
      <alignment horizontal="center" vertical="center"/>
    </xf>
    <xf numFmtId="0" fontId="28" fillId="0" borderId="1" xfId="0" applyFont="1" applyFill="1" applyBorder="1" applyAlignment="1">
      <alignment horizontal="center" wrapText="1"/>
    </xf>
    <xf numFmtId="0" fontId="28" fillId="0" borderId="1" xfId="0" applyFont="1" applyFill="1" applyBorder="1"/>
    <xf numFmtId="0" fontId="35" fillId="0" borderId="1" xfId="0" applyFont="1" applyFill="1"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24"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11" borderId="21" xfId="0" applyFill="1" applyBorder="1" applyAlignment="1">
      <alignment horizontal="center" vertical="center"/>
    </xf>
    <xf numFmtId="0" fontId="0" fillId="11" borderId="22" xfId="0" applyFill="1" applyBorder="1" applyAlignment="1">
      <alignment horizontal="center" vertical="center"/>
    </xf>
    <xf numFmtId="0" fontId="0" fillId="11" borderId="28" xfId="0" applyFill="1" applyBorder="1" applyAlignment="1">
      <alignment horizontal="center" vertical="center"/>
    </xf>
    <xf numFmtId="0" fontId="0" fillId="11" borderId="24" xfId="0" applyFill="1" applyBorder="1" applyAlignment="1">
      <alignment horizontal="center" vertical="center"/>
    </xf>
    <xf numFmtId="0" fontId="0" fillId="11" borderId="29" xfId="0" applyFill="1" applyBorder="1" applyAlignment="1">
      <alignment horizontal="center" vertical="center"/>
    </xf>
    <xf numFmtId="0" fontId="0" fillId="11" borderId="25" xfId="0" applyFill="1" applyBorder="1" applyAlignment="1">
      <alignment horizontal="center" vertical="center"/>
    </xf>
    <xf numFmtId="0" fontId="0" fillId="11" borderId="26" xfId="0" applyFill="1" applyBorder="1"/>
    <xf numFmtId="0" fontId="0" fillId="11" borderId="30" xfId="0" applyFill="1" applyBorder="1"/>
    <xf numFmtId="0" fontId="0" fillId="11" borderId="26" xfId="0" applyFill="1" applyBorder="1" applyAlignment="1">
      <alignment horizontal="center" vertical="center"/>
    </xf>
    <xf numFmtId="0" fontId="0" fillId="0" borderId="0" xfId="0" applyAlignment="1">
      <alignment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8" xfId="0" applyFill="1" applyBorder="1" applyAlignment="1">
      <alignment horizontal="center" vertical="center"/>
    </xf>
    <xf numFmtId="0" fontId="0" fillId="3" borderId="24" xfId="0" applyFill="1" applyBorder="1" applyAlignment="1">
      <alignment horizontal="center" vertical="center"/>
    </xf>
    <xf numFmtId="0" fontId="0" fillId="3" borderId="29"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xf numFmtId="0" fontId="0" fillId="3" borderId="30" xfId="0" applyFill="1" applyBorder="1"/>
    <xf numFmtId="0" fontId="0" fillId="3" borderId="26" xfId="0" applyFill="1" applyBorder="1" applyAlignment="1">
      <alignment horizontal="center" vertical="center"/>
    </xf>
    <xf numFmtId="0" fontId="0" fillId="3" borderId="30" xfId="0" applyFill="1" applyBorder="1" applyAlignment="1">
      <alignment horizontal="center" vertical="center"/>
    </xf>
    <xf numFmtId="0" fontId="0" fillId="11" borderId="28" xfId="0" applyFill="1" applyBorder="1"/>
    <xf numFmtId="0" fontId="0" fillId="11" borderId="29" xfId="0" applyFill="1" applyBorder="1"/>
    <xf numFmtId="0" fontId="0" fillId="3" borderId="28" xfId="0" applyFill="1" applyBorder="1"/>
    <xf numFmtId="0" fontId="0" fillId="3" borderId="29" xfId="0" applyFill="1" applyBorder="1"/>
    <xf numFmtId="0" fontId="0" fillId="0" borderId="0" xfId="0" applyAlignment="1">
      <alignment horizontal="center" vertical="center"/>
    </xf>
    <xf numFmtId="0" fontId="0" fillId="0" borderId="0" xfId="0" applyFill="1" applyBorder="1"/>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0" xfId="0" applyAlignment="1">
      <alignment horizontal="center"/>
    </xf>
    <xf numFmtId="0" fontId="0" fillId="0" borderId="0" xfId="0" applyBorder="1" applyAlignment="1">
      <alignment horizontal="center" vertical="center" wrapText="1"/>
    </xf>
    <xf numFmtId="0" fontId="28" fillId="0" borderId="0" xfId="0" applyFont="1" applyFill="1" applyBorder="1"/>
    <xf numFmtId="0" fontId="28" fillId="0" borderId="0" xfId="0" applyFont="1" applyFill="1" applyBorder="1" applyAlignment="1">
      <alignment vertical="center"/>
    </xf>
    <xf numFmtId="0" fontId="6" fillId="0" borderId="0" xfId="0" applyFont="1" applyAlignment="1">
      <alignment horizontal="center"/>
    </xf>
    <xf numFmtId="0" fontId="36" fillId="0" borderId="0" xfId="0" applyFont="1" applyFill="1"/>
    <xf numFmtId="0" fontId="36" fillId="0" borderId="0" xfId="0" applyFont="1"/>
    <xf numFmtId="0" fontId="36" fillId="0" borderId="0" xfId="0" applyFont="1" applyAlignment="1">
      <alignment horizontal="center" vertical="center"/>
    </xf>
    <xf numFmtId="0" fontId="0" fillId="4" borderId="22" xfId="0" applyFill="1" applyBorder="1"/>
    <xf numFmtId="0" fontId="0" fillId="4" borderId="24" xfId="0" applyFill="1" applyBorder="1"/>
    <xf numFmtId="0" fontId="0" fillId="2" borderId="22" xfId="0" applyFill="1" applyBorder="1"/>
    <xf numFmtId="0" fontId="0" fillId="11" borderId="22" xfId="0" applyFill="1" applyBorder="1"/>
    <xf numFmtId="0" fontId="0" fillId="11" borderId="25" xfId="0" applyFill="1" applyBorder="1"/>
    <xf numFmtId="0" fontId="0" fillId="2" borderId="24" xfId="0" applyFill="1" applyBorder="1"/>
    <xf numFmtId="0" fontId="0" fillId="11" borderId="24" xfId="0" applyFill="1" applyBorder="1"/>
    <xf numFmtId="0" fontId="0" fillId="3" borderId="22" xfId="0" applyFill="1" applyBorder="1"/>
    <xf numFmtId="0" fontId="0" fillId="3" borderId="25" xfId="0" applyFill="1" applyBorder="1"/>
    <xf numFmtId="0" fontId="37" fillId="11" borderId="0" xfId="5" applyFill="1" applyBorder="1" applyAlignment="1">
      <alignment horizontal="center" vertical="center"/>
    </xf>
    <xf numFmtId="0" fontId="11" fillId="0" borderId="1" xfId="2" applyFont="1" applyBorder="1" applyAlignment="1">
      <alignment horizontal="center" vertical="center"/>
    </xf>
    <xf numFmtId="14" fontId="11" fillId="0" borderId="1" xfId="2" applyNumberFormat="1" applyFont="1" applyBorder="1" applyAlignment="1">
      <alignment horizontal="center" vertical="center"/>
    </xf>
    <xf numFmtId="0" fontId="11" fillId="0" borderId="1" xfId="3"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4" fontId="11" fillId="0" borderId="1" xfId="2" applyNumberFormat="1" applyFont="1" applyBorder="1" applyAlignment="1">
      <alignment horizontal="center" vertical="center" wrapText="1"/>
    </xf>
    <xf numFmtId="0" fontId="28" fillId="0" borderId="5" xfId="0" applyFont="1" applyBorder="1" applyAlignment="1">
      <alignment horizontal="center" vertical="center"/>
    </xf>
    <xf numFmtId="0" fontId="2" fillId="0" borderId="1" xfId="0" applyFont="1" applyBorder="1" applyAlignment="1">
      <alignment horizontal="center" vertical="center"/>
    </xf>
    <xf numFmtId="0" fontId="2" fillId="17"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9" xfId="0" applyFont="1" applyBorder="1" applyAlignment="1">
      <alignment horizontal="center" vertical="center"/>
    </xf>
    <xf numFmtId="0" fontId="2" fillId="17" borderId="9" xfId="0" applyFont="1" applyFill="1" applyBorder="1" applyAlignment="1">
      <alignment horizontal="center" vertical="center"/>
    </xf>
    <xf numFmtId="0" fontId="2" fillId="0" borderId="1" xfId="0" applyFont="1" applyBorder="1"/>
    <xf numFmtId="0" fontId="28" fillId="0" borderId="1" xfId="0" applyFont="1" applyBorder="1"/>
    <xf numFmtId="0" fontId="28" fillId="0" borderId="9" xfId="0" applyFont="1" applyBorder="1"/>
    <xf numFmtId="0" fontId="2" fillId="0" borderId="1" xfId="0" applyFont="1" applyBorder="1" applyAlignment="1">
      <alignment horizontal="left" vertical="center" wrapText="1"/>
    </xf>
    <xf numFmtId="0" fontId="28" fillId="0" borderId="53" xfId="0" applyFont="1" applyBorder="1" applyAlignment="1">
      <alignment horizontal="center" vertical="center"/>
    </xf>
    <xf numFmtId="0" fontId="32" fillId="0" borderId="1" xfId="0" applyFont="1" applyBorder="1" applyAlignment="1">
      <alignment horizontal="center" vertical="center"/>
    </xf>
    <xf numFmtId="0" fontId="32" fillId="0" borderId="1" xfId="0" applyFont="1" applyBorder="1"/>
    <xf numFmtId="0" fontId="32" fillId="0" borderId="9" xfId="0" applyFont="1" applyBorder="1" applyAlignment="1">
      <alignment horizontal="center" vertical="center"/>
    </xf>
    <xf numFmtId="0" fontId="32" fillId="0" borderId="9" xfId="0" applyFont="1" applyBorder="1"/>
    <xf numFmtId="0" fontId="0" fillId="3" borderId="24" xfId="0" applyFill="1" applyBorder="1"/>
    <xf numFmtId="0" fontId="6" fillId="0" borderId="0" xfId="0" applyFont="1" applyAlignment="1">
      <alignment horizontal="center"/>
    </xf>
    <xf numFmtId="0" fontId="0" fillId="4" borderId="26" xfId="0" applyFill="1" applyBorder="1"/>
    <xf numFmtId="0" fontId="0" fillId="4" borderId="28" xfId="0" applyFill="1" applyBorder="1"/>
    <xf numFmtId="0" fontId="0" fillId="4" borderId="29" xfId="0" applyFill="1" applyBorder="1"/>
    <xf numFmtId="0" fontId="0" fillId="4" borderId="30" xfId="0" applyFill="1" applyBorder="1"/>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25" xfId="0" applyFill="1" applyBorder="1"/>
    <xf numFmtId="0" fontId="0" fillId="2" borderId="26" xfId="0" applyFill="1" applyBorder="1"/>
    <xf numFmtId="0" fontId="0" fillId="2" borderId="30" xfId="0" applyFill="1" applyBorder="1" applyAlignment="1">
      <alignment horizontal="center" vertical="center"/>
    </xf>
    <xf numFmtId="0" fontId="0" fillId="11" borderId="0" xfId="0" applyFill="1"/>
    <xf numFmtId="0" fontId="0" fillId="0" borderId="0" xfId="0" applyFill="1" applyBorder="1" applyAlignment="1">
      <alignment horizontal="center" vertical="center"/>
    </xf>
    <xf numFmtId="0" fontId="38" fillId="0" borderId="0" xfId="0" applyFont="1" applyFill="1" applyBorder="1" applyAlignment="1">
      <alignment horizontal="center" vertical="center" wrapText="1"/>
    </xf>
    <xf numFmtId="0" fontId="28" fillId="0" borderId="10" xfId="0" applyFont="1" applyBorder="1" applyAlignment="1">
      <alignment horizontal="center" vertical="center"/>
    </xf>
    <xf numFmtId="0" fontId="29" fillId="8" borderId="47" xfId="0" applyFont="1" applyFill="1" applyBorder="1" applyAlignment="1">
      <alignment horizont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9" xfId="0" applyFont="1" applyBorder="1" applyAlignment="1">
      <alignment horizontal="center" vertical="center"/>
    </xf>
    <xf numFmtId="0" fontId="28" fillId="0" borderId="9"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0" xfId="0" applyFont="1" applyBorder="1" applyAlignment="1">
      <alignment horizontal="center" vertical="center" wrapText="1"/>
    </xf>
    <xf numFmtId="0" fontId="32"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0" fillId="0" borderId="0" xfId="0" applyAlignment="1">
      <alignment horizontal="center"/>
    </xf>
    <xf numFmtId="16" fontId="11" fillId="0" borderId="1" xfId="2" applyNumberFormat="1" applyFont="1" applyBorder="1" applyAlignment="1">
      <alignment horizontal="center" vertical="center" wrapText="1"/>
    </xf>
    <xf numFmtId="0" fontId="0" fillId="17" borderId="1" xfId="0" applyFill="1" applyBorder="1" applyAlignment="1">
      <alignment horizontal="center" vertical="center"/>
    </xf>
    <xf numFmtId="0" fontId="2" fillId="0" borderId="1" xfId="2" applyFont="1" applyBorder="1" applyAlignment="1">
      <alignment horizontal="center" vertical="center"/>
    </xf>
    <xf numFmtId="0" fontId="39" fillId="17" borderId="1" xfId="0" applyFont="1" applyFill="1" applyBorder="1" applyAlignment="1">
      <alignment horizontal="center" vertical="center"/>
    </xf>
    <xf numFmtId="0" fontId="0" fillId="17" borderId="41"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xf>
    <xf numFmtId="0" fontId="0" fillId="0" borderId="1" xfId="0" applyFill="1" applyBorder="1" applyAlignment="1">
      <alignment horizontal="left" vertical="center"/>
    </xf>
    <xf numFmtId="0" fontId="0" fillId="10" borderId="0" xfId="0" applyFill="1" applyAlignment="1">
      <alignment horizontal="center" vertical="center" wrapText="1"/>
    </xf>
    <xf numFmtId="0" fontId="0" fillId="4" borderId="4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41" xfId="0" applyBorder="1" applyAlignment="1">
      <alignment horizontal="center" vertical="center"/>
    </xf>
    <xf numFmtId="0" fontId="0" fillId="7" borderId="9" xfId="0" applyFill="1" applyBorder="1" applyAlignment="1">
      <alignment horizontal="center" vertical="center" textRotation="90" wrapText="1"/>
    </xf>
    <xf numFmtId="0" fontId="0" fillId="0" borderId="1" xfId="0" applyFont="1" applyBorder="1" applyAlignment="1" applyProtection="1">
      <alignment horizontal="left" vertical="center" wrapText="1"/>
      <protection hidden="1"/>
    </xf>
    <xf numFmtId="0" fontId="0" fillId="0" borderId="1" xfId="0" applyFont="1" applyFill="1" applyBorder="1" applyAlignment="1" applyProtection="1">
      <alignment horizontal="left" vertical="center"/>
      <protection hidden="1"/>
    </xf>
    <xf numFmtId="0" fontId="0" fillId="0" borderId="1" xfId="0" applyBorder="1" applyAlignment="1">
      <alignment horizontal="left" vertical="center"/>
    </xf>
    <xf numFmtId="0" fontId="0" fillId="0" borderId="10" xfId="0" applyBorder="1" applyAlignment="1">
      <alignment horizontal="center" vertical="center"/>
    </xf>
    <xf numFmtId="0" fontId="0" fillId="4" borderId="36" xfId="0" applyFill="1"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1" xfId="0" applyFont="1" applyBorder="1" applyAlignment="1" applyProtection="1">
      <alignment horizontal="center" vertical="center" wrapText="1"/>
      <protection hidden="1"/>
    </xf>
    <xf numFmtId="0" fontId="0" fillId="0" borderId="1" xfId="0" applyFont="1" applyFill="1" applyBorder="1" applyAlignment="1" applyProtection="1">
      <alignment horizontal="center" vertical="center"/>
      <protection hidden="1"/>
    </xf>
    <xf numFmtId="0" fontId="0" fillId="0" borderId="12" xfId="0" applyBorder="1" applyAlignment="1">
      <alignment horizontal="center" vertical="center" wrapText="1"/>
    </xf>
    <xf numFmtId="0" fontId="0" fillId="0" borderId="1" xfId="0" applyFill="1" applyBorder="1" applyAlignment="1">
      <alignment horizontal="center" vertical="center"/>
    </xf>
    <xf numFmtId="0" fontId="0" fillId="0" borderId="9" xfId="0" applyFont="1" applyFill="1" applyBorder="1" applyAlignment="1" applyProtection="1">
      <alignment horizontal="center" vertical="center"/>
      <protection hidden="1"/>
    </xf>
    <xf numFmtId="0" fontId="0" fillId="0" borderId="9" xfId="0" applyBorder="1" applyAlignment="1">
      <alignment horizontal="left" vertical="center"/>
    </xf>
    <xf numFmtId="0" fontId="0" fillId="0" borderId="0" xfId="0" applyBorder="1" applyAlignment="1">
      <alignment horizontal="center" vertical="center"/>
    </xf>
    <xf numFmtId="0" fontId="0" fillId="0" borderId="1"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protection hidden="1"/>
    </xf>
    <xf numFmtId="0" fontId="0" fillId="0" borderId="0" xfId="0" applyFont="1" applyBorder="1" applyAlignment="1" applyProtection="1">
      <alignment horizontal="center" wrapText="1"/>
      <protection hidden="1"/>
    </xf>
    <xf numFmtId="0" fontId="39" fillId="0" borderId="1" xfId="0" applyFont="1" applyBorder="1"/>
    <xf numFmtId="0" fontId="28" fillId="10" borderId="1" xfId="0" applyFont="1" applyFill="1" applyBorder="1" applyAlignment="1">
      <alignment wrapText="1"/>
    </xf>
    <xf numFmtId="0" fontId="28" fillId="10" borderId="1" xfId="0" applyFont="1" applyFill="1" applyBorder="1" applyAlignment="1">
      <alignment horizontal="center" vertical="center"/>
    </xf>
    <xf numFmtId="0" fontId="0" fillId="17" borderId="20" xfId="0" applyFill="1" applyBorder="1" applyAlignment="1">
      <alignment horizontal="center" vertical="center"/>
    </xf>
    <xf numFmtId="0" fontId="28" fillId="10" borderId="1" xfId="0" applyFont="1" applyFill="1" applyBorder="1"/>
    <xf numFmtId="0" fontId="32" fillId="10" borderId="1" xfId="4" applyFont="1" applyFill="1" applyBorder="1" applyAlignment="1">
      <alignment horizontal="center" vertical="center"/>
    </xf>
    <xf numFmtId="0" fontId="9" fillId="10" borderId="1" xfId="4" applyFont="1" applyFill="1" applyBorder="1" applyAlignment="1">
      <alignment horizontal="center" vertical="center" wrapText="1"/>
    </xf>
    <xf numFmtId="0" fontId="32" fillId="10" borderId="1" xfId="4" applyFont="1" applyFill="1" applyBorder="1" applyAlignment="1">
      <alignment horizontal="center" vertical="center" wrapText="1"/>
    </xf>
    <xf numFmtId="0" fontId="32" fillId="10" borderId="1" xfId="4" applyFont="1" applyFill="1" applyBorder="1"/>
    <xf numFmtId="0" fontId="35" fillId="10" borderId="1" xfId="0" applyFont="1" applyFill="1" applyBorder="1" applyAlignment="1">
      <alignment horizontal="left" vertical="center" wrapText="1" readingOrder="1"/>
    </xf>
    <xf numFmtId="0" fontId="2" fillId="10" borderId="1" xfId="0" applyFont="1" applyFill="1" applyBorder="1" applyAlignment="1">
      <alignment horizontal="center" vertical="center" wrapText="1"/>
    </xf>
    <xf numFmtId="0" fontId="11" fillId="0" borderId="1" xfId="2" applyFont="1" applyFill="1" applyBorder="1" applyAlignment="1">
      <alignment horizontal="center" vertical="center"/>
    </xf>
    <xf numFmtId="0" fontId="34" fillId="0" borderId="1" xfId="0" applyFont="1" applyFill="1" applyBorder="1"/>
    <xf numFmtId="0" fontId="2" fillId="0" borderId="1" xfId="0" applyFont="1" applyBorder="1" applyAlignment="1">
      <alignment horizontal="center"/>
    </xf>
    <xf numFmtId="0" fontId="28" fillId="7" borderId="23" xfId="0" applyFont="1" applyFill="1" applyBorder="1" applyAlignment="1">
      <alignment horizontal="center" vertical="center" textRotation="90"/>
    </xf>
    <xf numFmtId="0" fontId="28" fillId="7" borderId="49" xfId="0" applyFont="1" applyFill="1" applyBorder="1" applyAlignment="1">
      <alignment horizontal="center" vertical="center" textRotation="255" wrapText="1"/>
    </xf>
    <xf numFmtId="0" fontId="0" fillId="17" borderId="9" xfId="0" applyFill="1" applyBorder="1" applyAlignment="1">
      <alignment horizontal="center" vertical="center"/>
    </xf>
    <xf numFmtId="0" fontId="39" fillId="17" borderId="9" xfId="0" applyFont="1" applyFill="1" applyBorder="1" applyAlignment="1">
      <alignment horizontal="center" vertical="center"/>
    </xf>
    <xf numFmtId="0" fontId="2" fillId="0" borderId="1" xfId="0" applyFont="1" applyFill="1" applyBorder="1" applyAlignment="1">
      <alignment horizontal="center"/>
    </xf>
    <xf numFmtId="0" fontId="2" fillId="0" borderId="1" xfId="0" applyFont="1" applyFill="1" applyBorder="1"/>
    <xf numFmtId="16" fontId="11" fillId="0" borderId="1" xfId="2" applyNumberFormat="1" applyFont="1" applyFill="1" applyBorder="1" applyAlignment="1">
      <alignment vertical="center" wrapText="1"/>
    </xf>
    <xf numFmtId="0" fontId="39" fillId="17" borderId="1" xfId="0" applyFont="1" applyFill="1" applyBorder="1" applyAlignment="1">
      <alignment horizontal="center" vertical="center" wrapText="1"/>
    </xf>
    <xf numFmtId="0" fontId="39" fillId="17" borderId="9" xfId="0" applyFont="1" applyFill="1" applyBorder="1" applyAlignment="1">
      <alignment horizontal="center" vertical="center" wrapText="1"/>
    </xf>
    <xf numFmtId="0" fontId="28" fillId="17" borderId="12" xfId="0" applyFont="1" applyFill="1" applyBorder="1" applyAlignment="1">
      <alignment horizontal="center" vertical="center"/>
    </xf>
    <xf numFmtId="0" fontId="0" fillId="0" borderId="0" xfId="0"/>
    <xf numFmtId="0" fontId="0" fillId="0" borderId="0" xfId="0" applyAlignment="1">
      <alignment horizontal="center"/>
    </xf>
    <xf numFmtId="0" fontId="0" fillId="0" borderId="1" xfId="0" applyBorder="1"/>
    <xf numFmtId="0" fontId="0" fillId="0" borderId="0" xfId="0" applyAlignment="1">
      <alignment wrapText="1"/>
    </xf>
    <xf numFmtId="0" fontId="0" fillId="0" borderId="1" xfId="0" applyBorder="1" applyAlignment="1">
      <alignment horizontal="center" vertical="center"/>
    </xf>
    <xf numFmtId="0" fontId="39" fillId="0" borderId="1" xfId="0" applyFon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16" fillId="1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top" wrapText="1"/>
    </xf>
    <xf numFmtId="0" fontId="16" fillId="0" borderId="0" xfId="0" applyFont="1" applyBorder="1" applyAlignment="1">
      <alignment vertical="center" wrapText="1"/>
    </xf>
    <xf numFmtId="0" fontId="11" fillId="0" borderId="0" xfId="0" applyFont="1"/>
    <xf numFmtId="0" fontId="2" fillId="0" borderId="0" xfId="0" applyFont="1" applyBorder="1" applyAlignment="1">
      <alignment vertical="center" wrapText="1"/>
    </xf>
    <xf numFmtId="0" fontId="0" fillId="0" borderId="26" xfId="0" applyBorder="1"/>
    <xf numFmtId="0" fontId="0" fillId="0" borderId="30" xfId="0" applyBorder="1"/>
    <xf numFmtId="0" fontId="11" fillId="0" borderId="1" xfId="2" applyFont="1" applyBorder="1" applyAlignment="1">
      <alignment horizontal="center" vertical="center" wrapText="1"/>
    </xf>
    <xf numFmtId="0" fontId="11" fillId="0" borderId="1" xfId="2" applyFont="1" applyBorder="1" applyAlignment="1">
      <alignment vertical="center" wrapText="1"/>
    </xf>
    <xf numFmtId="0" fontId="0" fillId="0" borderId="1" xfId="0" applyBorder="1" applyAlignment="1">
      <alignment horizontal="center" vertical="center" wrapText="1"/>
    </xf>
    <xf numFmtId="0" fontId="39" fillId="0" borderId="1" xfId="0" applyFont="1" applyBorder="1" applyAlignment="1">
      <alignment horizontal="center" vertical="center" wrapText="1"/>
    </xf>
    <xf numFmtId="0" fontId="39" fillId="17" borderId="1" xfId="0" applyFont="1" applyFill="1" applyBorder="1" applyAlignment="1">
      <alignment horizontal="center" vertical="center"/>
    </xf>
    <xf numFmtId="0" fontId="39" fillId="0" borderId="5" xfId="0" applyFont="1" applyBorder="1" applyAlignment="1">
      <alignment horizontal="center" vertical="center"/>
    </xf>
    <xf numFmtId="0" fontId="15" fillId="0" borderId="0" xfId="0" applyFont="1" applyBorder="1" applyAlignment="1">
      <alignment vertical="center" wrapText="1"/>
    </xf>
    <xf numFmtId="0" fontId="15" fillId="0" borderId="29" xfId="0" applyFont="1" applyBorder="1" applyAlignment="1">
      <alignment vertical="center" wrapText="1"/>
    </xf>
    <xf numFmtId="0" fontId="21" fillId="15" borderId="21" xfId="0" applyFont="1" applyFill="1" applyBorder="1" applyAlignment="1">
      <alignment horizontal="center" vertical="center"/>
    </xf>
    <xf numFmtId="0" fontId="21" fillId="15" borderId="35" xfId="0" applyFont="1" applyFill="1" applyBorder="1" applyAlignment="1">
      <alignment horizontal="center" vertical="center"/>
    </xf>
    <xf numFmtId="0" fontId="21" fillId="15" borderId="21" xfId="0" applyFont="1" applyFill="1" applyBorder="1" applyAlignment="1">
      <alignment horizontal="center" vertical="center" wrapText="1"/>
    </xf>
    <xf numFmtId="0" fontId="16" fillId="0" borderId="26" xfId="0" applyFont="1" applyBorder="1" applyAlignment="1">
      <alignment vertical="center" wrapText="1"/>
    </xf>
    <xf numFmtId="0" fontId="19" fillId="0" borderId="22" xfId="0" applyFont="1" applyBorder="1" applyAlignment="1">
      <alignment vertical="center" wrapText="1"/>
    </xf>
    <xf numFmtId="0" fontId="22" fillId="0" borderId="0" xfId="0" applyFont="1" applyFill="1" applyBorder="1" applyAlignment="1">
      <alignment vertical="center" textRotation="90"/>
    </xf>
    <xf numFmtId="0" fontId="21" fillId="14" borderId="0" xfId="0" applyFont="1" applyFill="1" applyBorder="1" applyAlignment="1">
      <alignment vertical="center" wrapText="1"/>
    </xf>
    <xf numFmtId="0" fontId="0" fillId="10" borderId="0" xfId="0" applyFill="1" applyBorder="1" applyAlignment="1">
      <alignment vertical="center"/>
    </xf>
    <xf numFmtId="0" fontId="0" fillId="10" borderId="29" xfId="0" applyFill="1" applyBorder="1" applyAlignment="1">
      <alignment vertical="center"/>
    </xf>
    <xf numFmtId="0" fontId="11" fillId="10" borderId="0" xfId="0" applyFont="1" applyFill="1" applyBorder="1" applyAlignment="1">
      <alignment vertical="center"/>
    </xf>
    <xf numFmtId="0" fontId="22" fillId="0" borderId="26" xfId="0" applyFont="1" applyFill="1" applyBorder="1" applyAlignment="1">
      <alignment vertical="center" textRotation="90"/>
    </xf>
    <xf numFmtId="0" fontId="21" fillId="14" borderId="26" xfId="0" applyFont="1" applyFill="1" applyBorder="1" applyAlignment="1">
      <alignment vertical="center" wrapText="1"/>
    </xf>
    <xf numFmtId="0" fontId="0" fillId="10" borderId="26" xfId="0" applyFill="1" applyBorder="1" applyAlignment="1">
      <alignment vertical="center"/>
    </xf>
    <xf numFmtId="0" fontId="11" fillId="10" borderId="26" xfId="0" applyFont="1" applyFill="1" applyBorder="1" applyAlignment="1">
      <alignment vertical="center"/>
    </xf>
    <xf numFmtId="0" fontId="0" fillId="10" borderId="30" xfId="0" applyFill="1" applyBorder="1" applyAlignment="1">
      <alignment vertical="center"/>
    </xf>
    <xf numFmtId="0" fontId="28" fillId="0" borderId="5" xfId="0" applyFont="1" applyBorder="1" applyAlignment="1">
      <alignment horizontal="center" vertical="center"/>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53" xfId="0" applyFont="1" applyBorder="1" applyAlignment="1">
      <alignment horizontal="center" vertical="center"/>
    </xf>
    <xf numFmtId="0" fontId="28" fillId="0" borderId="10" xfId="0" applyFont="1" applyBorder="1" applyAlignment="1">
      <alignment horizontal="center" vertical="center"/>
    </xf>
    <xf numFmtId="0" fontId="28" fillId="0" borderId="10" xfId="0" applyFont="1" applyBorder="1" applyAlignment="1">
      <alignment horizontal="center" vertical="center" wrapText="1"/>
    </xf>
    <xf numFmtId="0" fontId="39" fillId="17" borderId="10" xfId="0" applyFont="1" applyFill="1" applyBorder="1" applyAlignment="1">
      <alignment horizontal="center" vertical="center"/>
    </xf>
    <xf numFmtId="0" fontId="13" fillId="0" borderId="1" xfId="0" applyFont="1" applyBorder="1" applyAlignment="1">
      <alignment horizontal="center"/>
    </xf>
    <xf numFmtId="0" fontId="20" fillId="0" borderId="0" xfId="0" applyFont="1" applyBorder="1" applyAlignment="1">
      <alignment horizontal="left" vertical="center" wrapText="1"/>
    </xf>
    <xf numFmtId="0" fontId="20" fillId="0" borderId="29" xfId="0" applyFont="1" applyBorder="1" applyAlignment="1">
      <alignment horizontal="left" vertical="center" wrapText="1"/>
    </xf>
    <xf numFmtId="0" fontId="0" fillId="0" borderId="1" xfId="0" applyFill="1" applyBorder="1" applyAlignment="1">
      <alignment horizontal="center" vertical="center" wrapText="1"/>
    </xf>
    <xf numFmtId="0" fontId="39" fillId="17" borderId="9" xfId="0" applyFont="1" applyFill="1" applyBorder="1" applyAlignment="1">
      <alignment horizontal="center" vertical="center"/>
    </xf>
    <xf numFmtId="0" fontId="28" fillId="0" borderId="1" xfId="0" applyFont="1" applyBorder="1" applyAlignment="1">
      <alignment vertical="center" wrapText="1"/>
    </xf>
    <xf numFmtId="0" fontId="28" fillId="0" borderId="1" xfId="0" applyFont="1" applyBorder="1" applyAlignment="1">
      <alignment vertical="center"/>
    </xf>
    <xf numFmtId="0" fontId="0" fillId="0" borderId="1" xfId="0" applyFill="1" applyBorder="1" applyAlignment="1">
      <alignment vertical="center" wrapText="1"/>
    </xf>
    <xf numFmtId="0" fontId="28" fillId="0" borderId="10" xfId="0" applyFont="1" applyBorder="1"/>
    <xf numFmtId="0" fontId="11" fillId="0" borderId="9"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1" fillId="0" borderId="1" xfId="2" applyFont="1" applyBorder="1" applyAlignment="1">
      <alignment vertical="center"/>
    </xf>
    <xf numFmtId="0" fontId="2" fillId="0" borderId="9" xfId="0" applyFont="1" applyBorder="1" applyAlignment="1">
      <alignment horizontal="center"/>
    </xf>
    <xf numFmtId="0" fontId="2" fillId="0" borderId="1" xfId="0" applyFont="1" applyFill="1" applyBorder="1" applyAlignment="1">
      <alignment horizontal="center" vertical="center"/>
    </xf>
    <xf numFmtId="0" fontId="0" fillId="0" borderId="1" xfId="0" applyBorder="1" applyAlignment="1">
      <alignment wrapText="1"/>
    </xf>
    <xf numFmtId="0" fontId="39" fillId="17" borderId="10" xfId="0" applyFont="1" applyFill="1" applyBorder="1" applyAlignment="1">
      <alignment horizontal="center" vertical="center" wrapText="1"/>
    </xf>
    <xf numFmtId="0" fontId="28" fillId="0" borderId="57" xfId="0" applyFont="1" applyBorder="1" applyAlignment="1">
      <alignment horizontal="center" vertical="center"/>
    </xf>
    <xf numFmtId="0" fontId="11" fillId="14" borderId="1" xfId="0" applyFont="1" applyFill="1" applyBorder="1" applyAlignment="1" applyProtection="1">
      <alignment horizontal="center" vertical="center" wrapText="1"/>
      <protection locked="0"/>
    </xf>
    <xf numFmtId="0" fontId="28" fillId="0" borderId="18" xfId="0" applyFont="1" applyBorder="1" applyAlignment="1">
      <alignment horizontal="center" wrapText="1"/>
    </xf>
    <xf numFmtId="0" fontId="2" fillId="0" borderId="0" xfId="0" applyFont="1" applyAlignment="1">
      <alignment horizontal="center" vertical="center"/>
    </xf>
    <xf numFmtId="0" fontId="41" fillId="0" borderId="0" xfId="0" applyFont="1" applyBorder="1" applyAlignment="1">
      <alignment vertical="center" wrapText="1"/>
    </xf>
    <xf numFmtId="0" fontId="2" fillId="10" borderId="1" xfId="0" applyFont="1" applyFill="1" applyBorder="1" applyAlignment="1">
      <alignment horizontal="center" vertical="center"/>
    </xf>
    <xf numFmtId="0" fontId="11" fillId="10" borderId="1" xfId="3" applyFont="1" applyFill="1" applyBorder="1" applyAlignment="1" applyProtection="1">
      <alignment horizontal="center" vertical="center" wrapText="1"/>
      <protection locked="0"/>
    </xf>
    <xf numFmtId="0" fontId="11" fillId="10" borderId="1" xfId="2" applyFont="1" applyFill="1" applyBorder="1" applyAlignment="1">
      <alignment horizontal="center" vertical="center"/>
    </xf>
    <xf numFmtId="0" fontId="11" fillId="10" borderId="1" xfId="0" applyFont="1" applyFill="1" applyBorder="1" applyAlignment="1" applyProtection="1">
      <alignment horizontal="center" vertical="center" wrapText="1"/>
      <protection locked="0"/>
    </xf>
    <xf numFmtId="0" fontId="11" fillId="10" borderId="1" xfId="2" applyFont="1" applyFill="1" applyBorder="1" applyAlignment="1">
      <alignment vertical="center" wrapText="1"/>
    </xf>
    <xf numFmtId="0" fontId="42" fillId="10" borderId="1" xfId="4" applyFont="1" applyFill="1" applyBorder="1" applyAlignment="1">
      <alignment horizontal="center" vertical="center"/>
    </xf>
    <xf numFmtId="0" fontId="42" fillId="10" borderId="1" xfId="4" applyFont="1" applyFill="1" applyBorder="1" applyAlignment="1" applyProtection="1">
      <alignment horizontal="center" vertical="center" wrapText="1"/>
      <protection locked="0"/>
    </xf>
    <xf numFmtId="0" fontId="42" fillId="10" borderId="1" xfId="4" applyFont="1" applyFill="1" applyBorder="1" applyAlignment="1">
      <alignment horizontal="center" vertical="center" wrapText="1"/>
    </xf>
    <xf numFmtId="0" fontId="43" fillId="10" borderId="1" xfId="4" applyFont="1" applyFill="1" applyBorder="1" applyAlignment="1">
      <alignment horizontal="center" vertical="center"/>
    </xf>
    <xf numFmtId="0" fontId="43" fillId="10" borderId="1" xfId="4" applyFont="1" applyFill="1" applyBorder="1" applyAlignment="1">
      <alignment horizontal="center"/>
    </xf>
    <xf numFmtId="0" fontId="12" fillId="10" borderId="1" xfId="0" applyFont="1" applyFill="1" applyBorder="1" applyAlignment="1" applyProtection="1">
      <alignment horizontal="center" vertical="center" wrapText="1"/>
      <protection locked="0"/>
    </xf>
    <xf numFmtId="0" fontId="39" fillId="10" borderId="1" xfId="0" applyFont="1" applyFill="1" applyBorder="1" applyAlignment="1">
      <alignment horizontal="center" vertical="center"/>
    </xf>
    <xf numFmtId="0" fontId="11" fillId="10" borderId="1" xfId="2"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10" borderId="1" xfId="0" applyFont="1" applyFill="1" applyBorder="1" applyAlignment="1">
      <alignment horizontal="center"/>
    </xf>
    <xf numFmtId="0" fontId="2" fillId="0" borderId="1" xfId="2" applyFont="1" applyBorder="1" applyAlignment="1">
      <alignment horizontal="center" vertical="center" wrapText="1"/>
    </xf>
    <xf numFmtId="0" fontId="2" fillId="0" borderId="1" xfId="3"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44" fillId="0" borderId="1" xfId="0" applyNumberFormat="1" applyFont="1" applyBorder="1" applyAlignment="1" applyProtection="1">
      <alignment horizontal="left" vertical="center" wrapText="1"/>
      <protection locked="0"/>
    </xf>
    <xf numFmtId="0" fontId="39" fillId="0" borderId="1" xfId="0" applyFont="1" applyBorder="1" applyAlignment="1">
      <alignment wrapText="1"/>
    </xf>
    <xf numFmtId="0" fontId="2" fillId="0" borderId="0" xfId="0" applyFont="1"/>
    <xf numFmtId="0" fontId="2" fillId="0" borderId="0" xfId="0" applyFont="1" applyAlignment="1">
      <alignment horizontal="center"/>
    </xf>
    <xf numFmtId="0" fontId="2" fillId="0" borderId="0" xfId="0" applyFont="1" applyAlignment="1">
      <alignment wrapText="1"/>
    </xf>
    <xf numFmtId="0" fontId="45" fillId="8" borderId="47" xfId="0" applyFont="1" applyFill="1" applyBorder="1" applyAlignment="1">
      <alignment horizontal="center" wrapText="1"/>
    </xf>
    <xf numFmtId="0" fontId="40" fillId="0" borderId="1" xfId="0" applyFont="1" applyFill="1" applyBorder="1" applyAlignment="1">
      <alignment horizontal="center" vertical="center" wrapText="1"/>
    </xf>
    <xf numFmtId="0" fontId="26" fillId="0" borderId="22" xfId="0" applyFont="1" applyBorder="1" applyAlignment="1">
      <alignment vertical="center" wrapText="1"/>
    </xf>
    <xf numFmtId="0" fontId="20" fillId="0" borderId="0" xfId="0" applyFont="1" applyBorder="1" applyAlignment="1">
      <alignment vertical="center" wrapText="1"/>
    </xf>
    <xf numFmtId="0" fontId="20" fillId="0" borderId="29" xfId="0" applyFont="1" applyBorder="1" applyAlignment="1">
      <alignment vertical="center" wrapText="1"/>
    </xf>
    <xf numFmtId="0" fontId="16" fillId="0" borderId="29" xfId="0" applyFont="1" applyBorder="1" applyAlignment="1">
      <alignment vertical="center" wrapText="1"/>
    </xf>
    <xf numFmtId="0" fontId="2"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11" fillId="0" borderId="1" xfId="3" applyFont="1" applyFill="1" applyBorder="1" applyAlignment="1" applyProtection="1">
      <alignment horizontal="center" vertical="center" wrapText="1"/>
      <protection locked="0"/>
    </xf>
    <xf numFmtId="0" fontId="39"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14" fontId="2" fillId="0" borderId="1" xfId="2" applyNumberFormat="1" applyFont="1" applyFill="1" applyBorder="1" applyAlignment="1">
      <alignment horizontal="center" vertical="center"/>
    </xf>
    <xf numFmtId="0" fontId="39" fillId="0" borderId="1" xfId="0" applyFont="1" applyFill="1" applyBorder="1" applyAlignment="1">
      <alignment horizontal="center" vertical="center"/>
    </xf>
    <xf numFmtId="0" fontId="11" fillId="0" borderId="1" xfId="2" applyNumberFormat="1" applyFont="1" applyFill="1" applyBorder="1" applyAlignment="1">
      <alignment horizontal="left" vertical="center" wrapText="1" readingOrder="1"/>
    </xf>
    <xf numFmtId="0" fontId="2" fillId="0" borderId="1" xfId="0" applyFont="1" applyFill="1" applyBorder="1" applyAlignment="1" applyProtection="1">
      <alignment horizontal="center" vertical="center" wrapText="1"/>
      <protection locked="0"/>
    </xf>
    <xf numFmtId="0" fontId="39" fillId="0" borderId="1" xfId="0" applyFont="1" applyFill="1" applyBorder="1"/>
    <xf numFmtId="14" fontId="11" fillId="0" borderId="1" xfId="2"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wrapText="1"/>
    </xf>
    <xf numFmtId="14" fontId="2" fillId="0" borderId="1" xfId="0" applyNumberFormat="1" applyFont="1" applyFill="1" applyBorder="1" applyAlignment="1">
      <alignment horizontal="center" vertical="center"/>
    </xf>
    <xf numFmtId="0" fontId="11" fillId="0" borderId="1" xfId="0" applyFont="1" applyFill="1" applyBorder="1" applyAlignment="1">
      <alignment vertical="top" wrapText="1"/>
    </xf>
    <xf numFmtId="0" fontId="11" fillId="0" borderId="1" xfId="0" applyFont="1" applyFill="1" applyBorder="1" applyAlignment="1">
      <alignment horizontal="left" wrapText="1"/>
    </xf>
    <xf numFmtId="0" fontId="39" fillId="0" borderId="1" xfId="0" applyFont="1" applyFill="1" applyBorder="1" applyAlignment="1">
      <alignment horizontal="center" wrapText="1"/>
    </xf>
    <xf numFmtId="0" fontId="11" fillId="0" borderId="1" xfId="2" applyFont="1" applyFill="1" applyBorder="1" applyAlignment="1">
      <alignment vertical="center" wrapText="1"/>
    </xf>
    <xf numFmtId="14" fontId="42" fillId="0" borderId="1" xfId="4" applyNumberFormat="1" applyFont="1" applyFill="1" applyBorder="1" applyAlignment="1">
      <alignment horizontal="center" vertical="center"/>
    </xf>
    <xf numFmtId="0" fontId="43" fillId="0" borderId="1" xfId="4" applyFont="1" applyFill="1" applyBorder="1"/>
    <xf numFmtId="0" fontId="40" fillId="0" borderId="1" xfId="2" applyFont="1" applyFill="1" applyBorder="1" applyAlignment="1">
      <alignment horizontal="center" vertical="center" wrapText="1"/>
    </xf>
    <xf numFmtId="0" fontId="40" fillId="0" borderId="1" xfId="0" applyFont="1" applyFill="1" applyBorder="1" applyAlignment="1">
      <alignment horizontal="center" vertical="center"/>
    </xf>
    <xf numFmtId="14" fontId="40" fillId="0" borderId="1" xfId="2" applyNumberFormat="1" applyFont="1" applyFill="1" applyBorder="1" applyAlignment="1">
      <alignment horizontal="center" vertical="center"/>
    </xf>
    <xf numFmtId="0" fontId="11" fillId="0" borderId="1" xfId="2" applyFont="1" applyFill="1" applyBorder="1" applyAlignment="1">
      <alignment horizontal="left" vertical="center" wrapText="1"/>
    </xf>
    <xf numFmtId="14" fontId="2" fillId="0" borderId="1" xfId="2"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2" applyFont="1" applyFill="1" applyBorder="1" applyAlignment="1">
      <alignment vertical="center" wrapText="1"/>
    </xf>
    <xf numFmtId="0" fontId="42" fillId="0" borderId="1" xfId="0" applyFont="1" applyFill="1" applyBorder="1" applyAlignment="1" applyProtection="1">
      <alignment vertical="center" wrapText="1"/>
      <protection locked="0"/>
    </xf>
    <xf numFmtId="0" fontId="39" fillId="0" borderId="1" xfId="0" applyFont="1" applyFill="1" applyBorder="1" applyAlignment="1">
      <alignment wrapText="1"/>
    </xf>
    <xf numFmtId="16" fontId="11" fillId="0" borderId="1" xfId="2" applyNumberFormat="1" applyFont="1" applyFill="1" applyBorder="1" applyAlignment="1">
      <alignment horizontal="left" vertical="center" wrapText="1"/>
    </xf>
    <xf numFmtId="0" fontId="40" fillId="0" borderId="1" xfId="0" applyFont="1" applyFill="1" applyBorder="1" applyAlignment="1">
      <alignment vertical="center"/>
    </xf>
    <xf numFmtId="0" fontId="40"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0" fillId="17" borderId="18" xfId="0" applyFill="1" applyBorder="1" applyAlignment="1">
      <alignment horizontal="center" vertical="center"/>
    </xf>
    <xf numFmtId="0" fontId="0" fillId="17" borderId="12" xfId="0" applyFill="1" applyBorder="1" applyAlignment="1">
      <alignment horizontal="center" vertical="center"/>
    </xf>
    <xf numFmtId="0" fontId="28" fillId="0" borderId="1" xfId="2" applyFont="1" applyBorder="1" applyAlignment="1">
      <alignment horizontal="center" vertical="center" wrapText="1"/>
    </xf>
    <xf numFmtId="14" fontId="28" fillId="0" borderId="1" xfId="2" applyNumberFormat="1" applyFont="1" applyBorder="1" applyAlignment="1">
      <alignment horizontal="center" vertical="center"/>
    </xf>
    <xf numFmtId="14" fontId="28" fillId="0" borderId="1" xfId="2" applyNumberFormat="1" applyFont="1" applyBorder="1" applyAlignment="1">
      <alignment horizontal="center" vertical="center" wrapText="1"/>
    </xf>
    <xf numFmtId="0" fontId="39" fillId="0" borderId="1" xfId="0" applyFont="1" applyFill="1" applyBorder="1" applyAlignment="1">
      <alignment horizontal="center"/>
    </xf>
    <xf numFmtId="0" fontId="31" fillId="0" borderId="0"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28" fillId="7" borderId="35" xfId="0" applyFont="1" applyFill="1" applyBorder="1" applyAlignment="1">
      <alignment horizontal="center" vertical="center" wrapText="1"/>
    </xf>
    <xf numFmtId="0" fontId="2" fillId="17" borderId="10" xfId="0" applyFont="1" applyFill="1" applyBorder="1" applyAlignment="1">
      <alignment horizontal="center" vertical="center"/>
    </xf>
    <xf numFmtId="0" fontId="11" fillId="0" borderId="1" xfId="2" applyFont="1" applyBorder="1" applyAlignment="1">
      <alignment horizontal="left" vertical="center" wrapText="1"/>
    </xf>
    <xf numFmtId="0" fontId="2" fillId="0" borderId="53" xfId="0" applyFont="1" applyBorder="1" applyAlignment="1">
      <alignment horizontal="center" vertical="center"/>
    </xf>
    <xf numFmtId="0" fontId="32" fillId="0" borderId="1" xfId="2" applyFont="1" applyBorder="1" applyAlignment="1">
      <alignment horizontal="center" vertical="center"/>
    </xf>
    <xf numFmtId="0" fontId="31" fillId="0" borderId="0" xfId="0" applyFont="1" applyBorder="1" applyAlignment="1">
      <alignment vertical="center" wrapText="1"/>
    </xf>
    <xf numFmtId="0" fontId="46" fillId="8"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2" applyFont="1" applyBorder="1" applyAlignment="1">
      <alignment horizontal="center" vertical="center" wrapText="1"/>
    </xf>
    <xf numFmtId="16" fontId="11" fillId="0" borderId="1" xfId="2" applyNumberFormat="1" applyFont="1" applyBorder="1" applyAlignment="1">
      <alignment horizontal="center" vertical="center" wrapText="1"/>
    </xf>
    <xf numFmtId="16"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1" xfId="3" applyFont="1" applyFill="1" applyBorder="1" applyAlignment="1" applyProtection="1">
      <alignment horizontal="center" vertical="center" wrapText="1"/>
      <protection locked="0"/>
    </xf>
    <xf numFmtId="0" fontId="39" fillId="0" borderId="1" xfId="0" applyFont="1" applyBorder="1" applyAlignment="1">
      <alignment horizontal="center" vertical="center" wrapText="1"/>
    </xf>
    <xf numFmtId="0" fontId="28" fillId="0" borderId="1" xfId="0" applyFont="1" applyBorder="1" applyAlignment="1">
      <alignment horizontal="center" vertical="center"/>
    </xf>
    <xf numFmtId="0" fontId="2"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42" fillId="0" borderId="1" xfId="4"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5" xfId="0" applyFont="1" applyFill="1" applyBorder="1" applyAlignment="1">
      <alignment horizontal="justify" vertical="center" wrapText="1"/>
    </xf>
    <xf numFmtId="0" fontId="39" fillId="7" borderId="35" xfId="0" applyFont="1" applyFill="1" applyBorder="1" applyAlignment="1">
      <alignment horizontal="center" vertical="center" wrapText="1"/>
    </xf>
    <xf numFmtId="0" fontId="2" fillId="0" borderId="1" xfId="0" applyFont="1" applyBorder="1" applyAlignment="1">
      <alignment horizontal="center" vertical="center"/>
    </xf>
    <xf numFmtId="0" fontId="28" fillId="7" borderId="22" xfId="0" applyFont="1" applyFill="1" applyBorder="1" applyAlignment="1">
      <alignment horizontal="center" vertical="center" textRotation="90"/>
    </xf>
    <xf numFmtId="0" fontId="2" fillId="7" borderId="35" xfId="0" applyFont="1" applyFill="1" applyBorder="1" applyAlignment="1">
      <alignment horizontal="center" vertical="center" textRotation="90" wrapText="1"/>
    </xf>
    <xf numFmtId="0" fontId="28" fillId="10" borderId="1" xfId="0" applyFont="1" applyFill="1" applyBorder="1" applyAlignment="1">
      <alignment vertical="center" wrapText="1"/>
    </xf>
    <xf numFmtId="0" fontId="32" fillId="10" borderId="1" xfId="4" applyFont="1" applyFill="1" applyBorder="1" applyAlignment="1">
      <alignment vertical="center" wrapText="1"/>
    </xf>
    <xf numFmtId="0" fontId="3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9" fillId="17" borderId="1" xfId="0" applyFont="1" applyFill="1" applyBorder="1" applyAlignment="1">
      <alignment horizontal="center" vertical="center" wrapText="1"/>
    </xf>
    <xf numFmtId="0" fontId="2" fillId="0" borderId="10" xfId="0" applyFont="1" applyBorder="1" applyAlignment="1">
      <alignment horizontal="center" vertical="center"/>
    </xf>
    <xf numFmtId="0" fontId="0" fillId="0" borderId="0" xfId="0" applyAlignment="1">
      <alignment horizontal="center"/>
    </xf>
    <xf numFmtId="0" fontId="11" fillId="10"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2" fillId="10" borderId="1" xfId="0" applyFont="1" applyFill="1" applyBorder="1" applyAlignment="1">
      <alignment vertical="center" wrapText="1"/>
    </xf>
    <xf numFmtId="0" fontId="11" fillId="0" borderId="10" xfId="3" applyFont="1" applyFill="1" applyBorder="1" applyAlignment="1" applyProtection="1">
      <alignment horizontal="center" vertical="center" wrapText="1"/>
      <protection locked="0"/>
    </xf>
    <xf numFmtId="0" fontId="39" fillId="17" borderId="1" xfId="0" applyFont="1" applyFill="1" applyBorder="1" applyAlignment="1">
      <alignment horizontal="center" vertical="center" wrapText="1"/>
    </xf>
    <xf numFmtId="0" fontId="39" fillId="17"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xf>
    <xf numFmtId="16" fontId="11" fillId="0" borderId="10" xfId="2" applyNumberFormat="1" applyFont="1" applyBorder="1" applyAlignment="1">
      <alignment horizontal="center" vertical="center" wrapText="1"/>
    </xf>
    <xf numFmtId="0" fontId="2" fillId="10" borderId="10" xfId="0" applyFont="1" applyFill="1" applyBorder="1" applyAlignment="1">
      <alignment vertical="center" wrapText="1"/>
    </xf>
    <xf numFmtId="0" fontId="11" fillId="0" borderId="10" xfId="2" applyFont="1" applyBorder="1" applyAlignment="1">
      <alignment horizontal="center" vertical="center"/>
    </xf>
    <xf numFmtId="0" fontId="11" fillId="0" borderId="10" xfId="0" applyFont="1" applyBorder="1" applyAlignment="1">
      <alignment horizontal="center" vertical="center"/>
    </xf>
    <xf numFmtId="0" fontId="11" fillId="0" borderId="10" xfId="2" applyFont="1" applyBorder="1" applyAlignment="1">
      <alignment horizontal="center" vertical="center" wrapText="1"/>
    </xf>
    <xf numFmtId="14" fontId="11" fillId="0" borderId="10" xfId="2" applyNumberFormat="1" applyFont="1" applyBorder="1" applyAlignment="1">
      <alignment horizontal="center" vertical="center"/>
    </xf>
    <xf numFmtId="0" fontId="11" fillId="0" borderId="10" xfId="2" applyFont="1" applyBorder="1" applyAlignment="1">
      <alignment horizontal="left" vertical="center" wrapText="1"/>
    </xf>
    <xf numFmtId="0" fontId="2" fillId="10" borderId="3" xfId="0" applyFont="1" applyFill="1" applyBorder="1" applyAlignment="1">
      <alignment horizontal="center" vertical="center"/>
    </xf>
    <xf numFmtId="0" fontId="2" fillId="10" borderId="31" xfId="0" applyFont="1" applyFill="1" applyBorder="1" applyAlignment="1">
      <alignment horizontal="center" vertical="center"/>
    </xf>
    <xf numFmtId="0" fontId="2" fillId="10" borderId="31" xfId="0" applyFont="1" applyFill="1" applyBorder="1" applyAlignment="1">
      <alignment horizontal="center" vertical="center" wrapText="1"/>
    </xf>
    <xf numFmtId="0" fontId="2" fillId="0" borderId="31" xfId="0" applyFont="1" applyBorder="1" applyAlignment="1">
      <alignment horizontal="center" vertical="center"/>
    </xf>
    <xf numFmtId="0" fontId="11" fillId="0" borderId="31" xfId="2" applyFont="1" applyBorder="1" applyAlignment="1">
      <alignment horizontal="center" vertical="center"/>
    </xf>
    <xf numFmtId="0" fontId="11" fillId="0" borderId="31" xfId="0" applyFont="1" applyBorder="1" applyAlignment="1">
      <alignment horizontal="center" vertical="center"/>
    </xf>
    <xf numFmtId="0" fontId="2" fillId="17" borderId="31" xfId="0" applyFont="1" applyFill="1" applyBorder="1" applyAlignment="1">
      <alignment horizontal="center" vertical="center"/>
    </xf>
    <xf numFmtId="0" fontId="39" fillId="17" borderId="31" xfId="0" applyFont="1" applyFill="1" applyBorder="1" applyAlignment="1">
      <alignment horizontal="center" vertical="center"/>
    </xf>
    <xf numFmtId="0" fontId="39" fillId="17" borderId="31" xfId="0" applyFont="1" applyFill="1" applyBorder="1" applyAlignment="1">
      <alignment horizontal="center" vertical="center" wrapText="1"/>
    </xf>
    <xf numFmtId="0" fontId="2" fillId="0" borderId="31" xfId="0" applyFont="1" applyBorder="1" applyAlignment="1">
      <alignment horizontal="center" vertical="center" wrapText="1"/>
    </xf>
    <xf numFmtId="0" fontId="11" fillId="10" borderId="5" xfId="0"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3" xfId="0" applyFont="1" applyFill="1" applyBorder="1" applyAlignment="1">
      <alignment vertical="center" wrapText="1"/>
    </xf>
    <xf numFmtId="0" fontId="2" fillId="0" borderId="63" xfId="0" applyFont="1" applyBorder="1" applyAlignment="1">
      <alignment horizontal="center" vertical="center"/>
    </xf>
    <xf numFmtId="0" fontId="39" fillId="0" borderId="63" xfId="0" applyFont="1" applyBorder="1" applyAlignment="1">
      <alignment horizontal="center" vertical="center"/>
    </xf>
    <xf numFmtId="0" fontId="11" fillId="0" borderId="63" xfId="2" applyFont="1" applyBorder="1" applyAlignment="1">
      <alignment horizontal="center" vertical="center"/>
    </xf>
    <xf numFmtId="0" fontId="11" fillId="0" borderId="63" xfId="0" applyFont="1" applyBorder="1" applyAlignment="1">
      <alignment horizontal="center" vertical="center"/>
    </xf>
    <xf numFmtId="0" fontId="2" fillId="17" borderId="63" xfId="0" applyFont="1" applyFill="1" applyBorder="1" applyAlignment="1">
      <alignment horizontal="center" vertical="center"/>
    </xf>
    <xf numFmtId="0" fontId="39" fillId="17" borderId="63" xfId="0" applyFont="1" applyFill="1" applyBorder="1" applyAlignment="1">
      <alignment horizontal="center" vertical="center"/>
    </xf>
    <xf numFmtId="0" fontId="39" fillId="17" borderId="63" xfId="0" applyFont="1" applyFill="1" applyBorder="1" applyAlignment="1">
      <alignment horizontal="center" vertical="center" wrapText="1"/>
    </xf>
    <xf numFmtId="0" fontId="2" fillId="0" borderId="63" xfId="0" applyFont="1" applyBorder="1" applyAlignment="1">
      <alignment horizontal="center" vertical="center" wrapText="1"/>
    </xf>
    <xf numFmtId="0" fontId="3" fillId="0" borderId="0" xfId="0" applyFont="1" applyAlignment="1">
      <alignment horizontal="center" wrapText="1"/>
    </xf>
    <xf numFmtId="0" fontId="16" fillId="0" borderId="26" xfId="0" applyFont="1" applyBorder="1" applyAlignment="1">
      <alignment horizontal="left" vertical="center" wrapText="1"/>
    </xf>
    <xf numFmtId="0" fontId="16" fillId="0" borderId="30" xfId="0" applyFont="1" applyBorder="1" applyAlignment="1">
      <alignment horizontal="left" vertical="center" wrapText="1"/>
    </xf>
    <xf numFmtId="0" fontId="23" fillId="16" borderId="0" xfId="0" applyFont="1" applyFill="1" applyBorder="1" applyAlignment="1">
      <alignment horizontal="center" vertical="center" wrapText="1"/>
    </xf>
    <xf numFmtId="0" fontId="15" fillId="10" borderId="0" xfId="0" applyFont="1" applyFill="1" applyBorder="1" applyAlignment="1">
      <alignment horizontal="center" vertical="top" wrapText="1"/>
    </xf>
    <xf numFmtId="0" fontId="15" fillId="20" borderId="27"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9" xfId="0" applyFont="1" applyBorder="1" applyAlignment="1">
      <alignment horizontal="center" vertical="center" wrapText="1"/>
    </xf>
    <xf numFmtId="0" fontId="15" fillId="20" borderId="35" xfId="0" applyFont="1" applyFill="1" applyBorder="1" applyAlignment="1">
      <alignment horizontal="center" vertical="center" wrapText="1"/>
    </xf>
    <xf numFmtId="0" fontId="15" fillId="20" borderId="36" xfId="0" applyFont="1" applyFill="1" applyBorder="1" applyAlignment="1">
      <alignment horizontal="center" vertical="center" wrapText="1"/>
    </xf>
    <xf numFmtId="0" fontId="20" fillId="0" borderId="22" xfId="0" applyFont="1" applyBorder="1" applyAlignment="1">
      <alignment horizontal="left" vertical="center" wrapText="1"/>
    </xf>
    <xf numFmtId="0" fontId="20" fillId="0" borderId="28" xfId="0" applyFont="1" applyBorder="1" applyAlignment="1">
      <alignment horizontal="left" vertical="center" wrapText="1"/>
    </xf>
    <xf numFmtId="0" fontId="20" fillId="0" borderId="0" xfId="0" applyFont="1" applyBorder="1" applyAlignment="1">
      <alignment horizontal="left" vertical="center" wrapText="1"/>
    </xf>
    <xf numFmtId="0" fontId="20" fillId="0" borderId="29" xfId="0" applyFont="1" applyBorder="1" applyAlignment="1">
      <alignment horizontal="left" vertical="center" wrapText="1"/>
    </xf>
    <xf numFmtId="0" fontId="15" fillId="0" borderId="0" xfId="0" applyFont="1" applyBorder="1" applyAlignment="1">
      <alignment horizontal="left" vertical="center" wrapText="1"/>
    </xf>
    <xf numFmtId="0" fontId="15" fillId="16" borderId="0" xfId="0" applyFont="1" applyFill="1" applyBorder="1" applyAlignment="1">
      <alignment horizontal="left" vertical="center" wrapText="1"/>
    </xf>
    <xf numFmtId="0" fontId="15" fillId="20" borderId="24" xfId="0" applyFont="1" applyFill="1" applyBorder="1" applyAlignment="1">
      <alignment horizontal="center" vertical="center" wrapText="1"/>
    </xf>
    <xf numFmtId="0" fontId="15" fillId="20" borderId="25" xfId="0" applyFont="1" applyFill="1" applyBorder="1" applyAlignment="1">
      <alignment horizontal="center" vertical="center" wrapText="1"/>
    </xf>
    <xf numFmtId="0" fontId="15" fillId="0" borderId="21" xfId="0" applyFont="1" applyBorder="1" applyAlignment="1">
      <alignment horizontal="center" vertical="top" wrapText="1"/>
    </xf>
    <xf numFmtId="0" fontId="15" fillId="0" borderId="24" xfId="0" applyFont="1" applyBorder="1" applyAlignment="1">
      <alignment horizontal="center" vertical="top" wrapText="1"/>
    </xf>
    <xf numFmtId="0" fontId="15" fillId="0" borderId="25" xfId="0" applyFont="1" applyBorder="1" applyAlignment="1">
      <alignment horizontal="center" vertical="top"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6" xfId="0" applyFont="1" applyBorder="1" applyAlignment="1">
      <alignment horizontal="center" vertical="center" wrapText="1"/>
    </xf>
    <xf numFmtId="0" fontId="15" fillId="20" borderId="27" xfId="0" applyFont="1" applyFill="1" applyBorder="1" applyAlignment="1">
      <alignment horizontal="center" vertical="center"/>
    </xf>
    <xf numFmtId="0" fontId="15" fillId="0" borderId="26" xfId="0" applyFont="1" applyBorder="1" applyAlignment="1">
      <alignment horizontal="center" vertical="top" wrapText="1"/>
    </xf>
    <xf numFmtId="0" fontId="15" fillId="0" borderId="28" xfId="0" applyFont="1" applyBorder="1" applyAlignment="1">
      <alignment horizontal="center" vertical="top" wrapText="1"/>
    </xf>
    <xf numFmtId="0" fontId="15" fillId="0" borderId="29" xfId="0" applyFont="1" applyBorder="1" applyAlignment="1">
      <alignment horizontal="center" vertical="top" wrapText="1"/>
    </xf>
    <xf numFmtId="0" fontId="15" fillId="0" borderId="30" xfId="0" applyFont="1" applyBorder="1" applyAlignment="1">
      <alignment horizontal="center" vertical="top" wrapText="1"/>
    </xf>
    <xf numFmtId="0" fontId="27" fillId="9" borderId="0" xfId="0" applyFont="1" applyFill="1" applyBorder="1" applyAlignment="1">
      <alignment horizontal="center" vertical="center" wrapText="1"/>
    </xf>
    <xf numFmtId="0" fontId="27" fillId="19" borderId="0" xfId="0" applyFont="1" applyFill="1" applyBorder="1" applyAlignment="1">
      <alignment horizontal="center" vertical="center" wrapText="1"/>
    </xf>
    <xf numFmtId="0" fontId="16" fillId="0" borderId="22" xfId="0" applyFont="1" applyBorder="1" applyAlignment="1">
      <alignment horizontal="left" vertical="center" wrapText="1"/>
    </xf>
    <xf numFmtId="0" fontId="16" fillId="0" borderId="0" xfId="0" applyFont="1" applyBorder="1" applyAlignment="1">
      <alignment horizontal="left" vertical="center" wrapText="1"/>
    </xf>
    <xf numFmtId="0" fontId="0" fillId="0" borderId="21"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6" fillId="0" borderId="29"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6" fillId="0" borderId="22" xfId="0" applyFont="1" applyBorder="1" applyAlignment="1">
      <alignment horizontal="left" vertical="center"/>
    </xf>
    <xf numFmtId="0" fontId="16" fillId="0" borderId="28" xfId="0" applyFont="1" applyBorder="1" applyAlignment="1">
      <alignment horizontal="left" vertical="center"/>
    </xf>
    <xf numFmtId="0" fontId="18" fillId="16" borderId="0" xfId="0" applyFont="1" applyFill="1" applyBorder="1" applyAlignment="1">
      <alignment horizontal="center" vertical="center" wrapText="1"/>
    </xf>
    <xf numFmtId="0" fontId="15" fillId="0" borderId="29" xfId="0" applyFont="1" applyBorder="1" applyAlignment="1">
      <alignment horizontal="left" vertical="center" wrapText="1"/>
    </xf>
    <xf numFmtId="0" fontId="0" fillId="0" borderId="20" xfId="0" applyBorder="1" applyAlignment="1">
      <alignment horizontal="center" vertical="center" wrapText="1"/>
    </xf>
    <xf numFmtId="1" fontId="39" fillId="0" borderId="9" xfId="0" applyNumberFormat="1" applyFont="1" applyBorder="1" applyAlignment="1">
      <alignment horizontal="center" vertical="center" wrapText="1"/>
    </xf>
    <xf numFmtId="1" fontId="39" fillId="0" borderId="52" xfId="0" applyNumberFormat="1" applyFont="1" applyBorder="1" applyAlignment="1">
      <alignment horizontal="center" vertical="center" wrapText="1"/>
    </xf>
    <xf numFmtId="1" fontId="39" fillId="0" borderId="10" xfId="0" applyNumberFormat="1" applyFont="1" applyBorder="1" applyAlignment="1">
      <alignment horizontal="center" vertical="center" wrapText="1"/>
    </xf>
    <xf numFmtId="1" fontId="39" fillId="17" borderId="9" xfId="0" applyNumberFormat="1" applyFont="1" applyFill="1" applyBorder="1" applyAlignment="1">
      <alignment horizontal="center" vertical="center" wrapText="1"/>
    </xf>
    <xf numFmtId="1" fontId="39" fillId="17" borderId="52" xfId="0" applyNumberFormat="1" applyFont="1" applyFill="1" applyBorder="1" applyAlignment="1">
      <alignment horizontal="center" vertical="center" wrapText="1"/>
    </xf>
    <xf numFmtId="1" fontId="39" fillId="17" borderId="10" xfId="0" applyNumberFormat="1" applyFont="1" applyFill="1" applyBorder="1" applyAlignment="1">
      <alignment horizontal="center" vertical="center" wrapText="1"/>
    </xf>
    <xf numFmtId="0" fontId="39" fillId="17" borderId="9" xfId="0" applyFont="1" applyFill="1" applyBorder="1" applyAlignment="1">
      <alignment horizontal="center" vertical="center" wrapText="1"/>
    </xf>
    <xf numFmtId="0" fontId="39" fillId="17" borderId="52" xfId="0" applyFont="1" applyFill="1" applyBorder="1" applyAlignment="1">
      <alignment horizontal="center" vertical="center" wrapText="1"/>
    </xf>
    <xf numFmtId="0" fontId="39" fillId="17" borderId="10" xfId="0" applyFont="1" applyFill="1" applyBorder="1" applyAlignment="1">
      <alignment horizontal="center" vertical="center" wrapText="1"/>
    </xf>
    <xf numFmtId="0" fontId="39" fillId="0" borderId="9"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10"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 xfId="0" applyFont="1" applyBorder="1" applyAlignment="1">
      <alignment horizontal="center" vertical="center"/>
    </xf>
    <xf numFmtId="0" fontId="0" fillId="7" borderId="49" xfId="0" applyFill="1" applyBorder="1" applyAlignment="1">
      <alignment horizontal="center" vertical="center" wrapText="1"/>
    </xf>
    <xf numFmtId="0" fontId="0" fillId="7" borderId="51" xfId="0" applyFill="1" applyBorder="1" applyAlignment="1">
      <alignment horizontal="center" vertical="center" wrapText="1"/>
    </xf>
    <xf numFmtId="0" fontId="0" fillId="0" borderId="37" xfId="0" applyFont="1" applyBorder="1" applyAlignment="1">
      <alignment horizontal="center" vertical="center"/>
    </xf>
    <xf numFmtId="0" fontId="0" fillId="0" borderId="52" xfId="0" applyFont="1" applyBorder="1" applyAlignment="1">
      <alignment horizontal="center" vertical="center"/>
    </xf>
    <xf numFmtId="0" fontId="0" fillId="0" borderId="64" xfId="0" applyFont="1" applyBorder="1" applyAlignment="1">
      <alignment horizontal="center" vertical="center"/>
    </xf>
    <xf numFmtId="0" fontId="2" fillId="0" borderId="37" xfId="0" applyFont="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39" fillId="17" borderId="37" xfId="0" applyFont="1" applyFill="1" applyBorder="1" applyAlignment="1">
      <alignment horizontal="center" vertical="center" wrapText="1"/>
    </xf>
    <xf numFmtId="0" fontId="39" fillId="17" borderId="64" xfId="0" applyFont="1" applyFill="1" applyBorder="1" applyAlignment="1">
      <alignment horizontal="center" vertical="center" wrapText="1"/>
    </xf>
    <xf numFmtId="0" fontId="39" fillId="0" borderId="37" xfId="0" applyFont="1" applyBorder="1" applyAlignment="1">
      <alignment horizontal="center" vertical="center" wrapText="1"/>
    </xf>
    <xf numFmtId="0" fontId="39" fillId="0" borderId="64" xfId="0" applyFont="1" applyBorder="1" applyAlignment="1">
      <alignment horizontal="center" vertical="center" wrapText="1"/>
    </xf>
    <xf numFmtId="1" fontId="39" fillId="17" borderId="37" xfId="0" applyNumberFormat="1" applyFont="1" applyFill="1" applyBorder="1" applyAlignment="1">
      <alignment horizontal="center" vertical="center" wrapText="1"/>
    </xf>
    <xf numFmtId="1" fontId="39" fillId="17" borderId="64" xfId="0" applyNumberFormat="1"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1" fontId="39" fillId="17" borderId="1" xfId="0" applyNumberFormat="1" applyFont="1" applyFill="1" applyBorder="1" applyAlignment="1">
      <alignment horizontal="center" vertical="center" wrapText="1"/>
    </xf>
    <xf numFmtId="0" fontId="39" fillId="17" borderId="1"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 xfId="0" applyNumberFormat="1" applyFont="1" applyBorder="1" applyAlignment="1">
      <alignment horizontal="center" vertical="center" wrapText="1"/>
    </xf>
    <xf numFmtId="0" fontId="39" fillId="0" borderId="1" xfId="0" applyFont="1" applyBorder="1" applyAlignment="1">
      <alignment horizontal="center" vertical="center" wrapText="1"/>
    </xf>
    <xf numFmtId="0" fontId="28" fillId="0" borderId="9" xfId="0" applyFont="1" applyBorder="1" applyAlignment="1">
      <alignment horizontal="center" vertical="center"/>
    </xf>
    <xf numFmtId="0" fontId="28" fillId="0" borderId="52" xfId="0" applyFont="1" applyBorder="1" applyAlignment="1">
      <alignment horizontal="center" vertical="center"/>
    </xf>
    <xf numFmtId="0" fontId="28" fillId="0" borderId="10" xfId="0" applyFont="1" applyBorder="1" applyAlignment="1">
      <alignment horizontal="center" vertical="center"/>
    </xf>
    <xf numFmtId="0" fontId="2" fillId="17" borderId="9" xfId="0" applyFont="1" applyFill="1" applyBorder="1" applyAlignment="1">
      <alignment horizontal="center" vertical="center" wrapText="1"/>
    </xf>
    <xf numFmtId="0" fontId="2" fillId="17" borderId="52"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0" xfId="0" applyFont="1" applyBorder="1" applyAlignment="1">
      <alignment horizontal="center" vertical="center" wrapText="1"/>
    </xf>
    <xf numFmtId="0" fontId="28" fillId="10" borderId="9" xfId="0" applyFont="1" applyFill="1" applyBorder="1" applyAlignment="1">
      <alignment horizontal="center" vertical="center" wrapText="1"/>
    </xf>
    <xf numFmtId="0" fontId="28" fillId="10" borderId="52"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1" xfId="0" applyFont="1" applyBorder="1" applyAlignment="1">
      <alignment horizontal="center" vertical="center"/>
    </xf>
    <xf numFmtId="0" fontId="28" fillId="0" borderId="9"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2" fillId="0" borderId="9"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10"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10" xfId="0" applyFont="1" applyBorder="1" applyAlignment="1">
      <alignment horizontal="center" vertical="center" wrapText="1"/>
    </xf>
    <xf numFmtId="0" fontId="28" fillId="17" borderId="35" xfId="0" applyFont="1" applyFill="1" applyBorder="1" applyAlignment="1">
      <alignment horizontal="center" vertical="center"/>
    </xf>
    <xf numFmtId="0" fontId="28" fillId="17" borderId="27" xfId="0" applyFont="1" applyFill="1" applyBorder="1" applyAlignment="1">
      <alignment horizontal="center" vertical="center"/>
    </xf>
    <xf numFmtId="0" fontId="28" fillId="17" borderId="36" xfId="0" applyFont="1" applyFill="1" applyBorder="1" applyAlignment="1">
      <alignment horizontal="center" vertical="center"/>
    </xf>
    <xf numFmtId="0" fontId="28" fillId="17" borderId="32" xfId="0" applyFont="1" applyFill="1" applyBorder="1" applyAlignment="1">
      <alignment horizontal="center" vertical="center"/>
    </xf>
    <xf numFmtId="0" fontId="28" fillId="17" borderId="33" xfId="0" applyFont="1" applyFill="1" applyBorder="1" applyAlignment="1">
      <alignment horizontal="center" vertical="center"/>
    </xf>
    <xf numFmtId="0" fontId="28" fillId="17" borderId="34" xfId="0" applyFont="1" applyFill="1" applyBorder="1" applyAlignment="1">
      <alignment horizontal="center" vertical="center"/>
    </xf>
    <xf numFmtId="0" fontId="28" fillId="17" borderId="44" xfId="0" applyFont="1" applyFill="1" applyBorder="1" applyAlignment="1">
      <alignment horizontal="center" vertical="center"/>
    </xf>
    <xf numFmtId="0" fontId="28" fillId="17" borderId="42" xfId="0" applyFont="1" applyFill="1" applyBorder="1" applyAlignment="1">
      <alignment horizontal="center" vertical="center"/>
    </xf>
    <xf numFmtId="0" fontId="28" fillId="17" borderId="43" xfId="0" applyFont="1" applyFill="1" applyBorder="1" applyAlignment="1">
      <alignment horizontal="center" vertical="center"/>
    </xf>
    <xf numFmtId="0" fontId="28" fillId="17" borderId="54" xfId="0" applyFont="1" applyFill="1" applyBorder="1" applyAlignment="1">
      <alignment horizontal="center" vertical="center"/>
    </xf>
    <xf numFmtId="0" fontId="28" fillId="17" borderId="55" xfId="0" applyFont="1" applyFill="1" applyBorder="1" applyAlignment="1">
      <alignment horizontal="center" vertical="center"/>
    </xf>
    <xf numFmtId="0" fontId="28" fillId="17" borderId="56" xfId="0" applyFont="1" applyFill="1" applyBorder="1" applyAlignment="1">
      <alignment horizontal="center" vertical="center"/>
    </xf>
    <xf numFmtId="0" fontId="28" fillId="17" borderId="38" xfId="0" applyFont="1" applyFill="1" applyBorder="1" applyAlignment="1">
      <alignment horizontal="center" vertical="center"/>
    </xf>
    <xf numFmtId="0" fontId="2" fillId="0" borderId="14" xfId="0" applyFont="1" applyFill="1" applyBorder="1" applyAlignment="1">
      <alignment horizontal="center" vertical="center" wrapText="1"/>
    </xf>
    <xf numFmtId="14" fontId="2" fillId="0" borderId="1" xfId="2" applyNumberFormat="1" applyFont="1" applyFill="1" applyBorder="1" applyAlignment="1">
      <alignment horizontal="center" vertical="center" wrapText="1"/>
    </xf>
    <xf numFmtId="0" fontId="30" fillId="17" borderId="1" xfId="0" applyFont="1" applyFill="1" applyBorder="1" applyAlignment="1">
      <alignment horizontal="center" vertical="center"/>
    </xf>
    <xf numFmtId="0" fontId="32" fillId="0" borderId="1" xfId="0" applyFont="1" applyBorder="1" applyAlignment="1">
      <alignment horizontal="center" vertical="center" wrapText="1"/>
    </xf>
    <xf numFmtId="0" fontId="28" fillId="0" borderId="1" xfId="0" applyFont="1" applyBorder="1" applyAlignment="1" applyProtection="1">
      <alignment horizontal="center" vertical="center" wrapText="1"/>
    </xf>
    <xf numFmtId="0" fontId="30" fillId="17" borderId="27" xfId="0" applyFont="1" applyFill="1" applyBorder="1" applyAlignment="1">
      <alignment horizontal="center" vertical="center"/>
    </xf>
    <xf numFmtId="0" fontId="30" fillId="17" borderId="9" xfId="0" applyFont="1" applyFill="1" applyBorder="1" applyAlignment="1">
      <alignment horizontal="center" vertical="center"/>
    </xf>
    <xf numFmtId="0" fontId="30" fillId="17" borderId="52" xfId="0" applyFont="1" applyFill="1" applyBorder="1" applyAlignment="1">
      <alignment horizontal="center" vertical="center"/>
    </xf>
    <xf numFmtId="0" fontId="30" fillId="17" borderId="10" xfId="0" applyFont="1" applyFill="1" applyBorder="1" applyAlignment="1">
      <alignment horizontal="center" vertical="center"/>
    </xf>
    <xf numFmtId="0" fontId="30" fillId="17" borderId="35" xfId="0" applyFont="1" applyFill="1" applyBorder="1" applyAlignment="1">
      <alignment horizontal="center" vertical="center"/>
    </xf>
    <xf numFmtId="0" fontId="30" fillId="17" borderId="36" xfId="0" applyFont="1" applyFill="1" applyBorder="1" applyAlignment="1">
      <alignment horizontal="center" vertical="center"/>
    </xf>
    <xf numFmtId="0" fontId="0" fillId="17" borderId="35" xfId="0" applyFill="1" applyBorder="1" applyAlignment="1">
      <alignment horizontal="center" vertical="center"/>
    </xf>
    <xf numFmtId="0" fontId="0" fillId="17" borderId="27" xfId="0" applyFill="1" applyBorder="1" applyAlignment="1">
      <alignment horizontal="center" vertical="center"/>
    </xf>
    <xf numFmtId="0" fontId="0" fillId="17" borderId="36" xfId="0" applyFill="1" applyBorder="1" applyAlignment="1">
      <alignment horizontal="center" vertical="center"/>
    </xf>
    <xf numFmtId="0" fontId="28" fillId="10" borderId="9" xfId="0" applyFont="1" applyFill="1" applyBorder="1" applyAlignment="1" applyProtection="1">
      <alignment horizontal="center" vertical="center" wrapText="1"/>
    </xf>
    <xf numFmtId="0" fontId="28" fillId="10" borderId="52" xfId="0" applyFont="1" applyFill="1" applyBorder="1" applyAlignment="1" applyProtection="1">
      <alignment horizontal="center" vertical="center" wrapText="1"/>
    </xf>
    <xf numFmtId="0" fontId="28" fillId="10" borderId="10" xfId="0" applyFont="1" applyFill="1" applyBorder="1" applyAlignment="1" applyProtection="1">
      <alignment horizontal="center" vertical="center" wrapText="1"/>
    </xf>
    <xf numFmtId="0" fontId="28" fillId="0" borderId="1" xfId="0" applyFont="1" applyBorder="1" applyAlignment="1">
      <alignment horizontal="center"/>
    </xf>
    <xf numFmtId="0" fontId="29" fillId="8" borderId="49" xfId="0" applyFont="1" applyFill="1" applyBorder="1" applyAlignment="1">
      <alignment horizontal="center" vertical="center"/>
    </xf>
    <xf numFmtId="0" fontId="29" fillId="8" borderId="47" xfId="0" applyFont="1" applyFill="1" applyBorder="1" applyAlignment="1">
      <alignment horizontal="center" vertical="center"/>
    </xf>
    <xf numFmtId="0" fontId="29" fillId="8" borderId="26" xfId="0" applyFont="1" applyFill="1" applyBorder="1" applyAlignment="1">
      <alignment horizontal="center" vertical="center"/>
    </xf>
    <xf numFmtId="0" fontId="29" fillId="8" borderId="30" xfId="0" applyFont="1" applyFill="1" applyBorder="1" applyAlignment="1">
      <alignment horizontal="center" vertical="center"/>
    </xf>
    <xf numFmtId="0" fontId="0" fillId="17" borderId="39" xfId="0" applyFill="1" applyBorder="1" applyAlignment="1">
      <alignment horizontal="center" vertical="center"/>
    </xf>
    <xf numFmtId="0" fontId="0" fillId="17" borderId="13" xfId="0" applyFill="1" applyBorder="1" applyAlignment="1">
      <alignment horizontal="center" vertical="center"/>
    </xf>
    <xf numFmtId="0" fontId="0" fillId="17" borderId="40" xfId="0" applyFill="1" applyBorder="1" applyAlignment="1">
      <alignment horizontal="center" vertical="center"/>
    </xf>
    <xf numFmtId="0" fontId="0" fillId="17" borderId="60" xfId="0" applyFill="1" applyBorder="1" applyAlignment="1">
      <alignment horizontal="center" vertical="center"/>
    </xf>
    <xf numFmtId="0" fontId="0" fillId="17" borderId="61" xfId="0" applyFill="1" applyBorder="1" applyAlignment="1">
      <alignment horizontal="center" vertical="center"/>
    </xf>
    <xf numFmtId="0" fontId="0" fillId="17" borderId="62" xfId="0" applyFill="1" applyBorder="1" applyAlignment="1">
      <alignment horizontal="center" vertical="center"/>
    </xf>
    <xf numFmtId="1" fontId="39" fillId="0" borderId="31" xfId="0" applyNumberFormat="1" applyFont="1" applyBorder="1" applyAlignment="1">
      <alignment horizontal="center" vertical="center" wrapText="1"/>
    </xf>
    <xf numFmtId="1" fontId="39" fillId="0" borderId="63" xfId="0" applyNumberFormat="1" applyFont="1" applyBorder="1" applyAlignment="1">
      <alignment horizontal="center" vertical="center" wrapText="1"/>
    </xf>
    <xf numFmtId="0" fontId="30" fillId="17" borderId="38" xfId="0" applyFont="1" applyFill="1" applyBorder="1" applyAlignment="1">
      <alignment horizontal="center" vertical="center"/>
    </xf>
    <xf numFmtId="0" fontId="30" fillId="17" borderId="33" xfId="0" applyFont="1" applyFill="1" applyBorder="1" applyAlignment="1">
      <alignment horizontal="center" vertical="center"/>
    </xf>
    <xf numFmtId="0" fontId="30" fillId="17" borderId="50" xfId="0" applyFont="1" applyFill="1" applyBorder="1" applyAlignment="1">
      <alignment horizontal="center" vertical="center"/>
    </xf>
    <xf numFmtId="0" fontId="45" fillId="8" borderId="49" xfId="0" applyFont="1" applyFill="1" applyBorder="1" applyAlignment="1">
      <alignment horizontal="center" wrapText="1"/>
    </xf>
    <xf numFmtId="0" fontId="45" fillId="8" borderId="47" xfId="0" applyFont="1" applyFill="1" applyBorder="1" applyAlignment="1">
      <alignment horizontal="center" wrapText="1"/>
    </xf>
    <xf numFmtId="0" fontId="45" fillId="8" borderId="51" xfId="0" applyFont="1" applyFill="1" applyBorder="1" applyAlignment="1">
      <alignment horizontal="center" wrapText="1"/>
    </xf>
    <xf numFmtId="0" fontId="5" fillId="8" borderId="0"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29" fillId="8" borderId="49" xfId="0" applyFont="1" applyFill="1" applyBorder="1" applyAlignment="1">
      <alignment horizontal="center" wrapText="1"/>
    </xf>
    <xf numFmtId="0" fontId="29" fillId="8" borderId="47" xfId="0" applyFont="1" applyFill="1" applyBorder="1" applyAlignment="1">
      <alignment horizontal="center" wrapText="1"/>
    </xf>
    <xf numFmtId="0" fontId="29" fillId="8" borderId="51" xfId="0" applyFont="1" applyFill="1" applyBorder="1" applyAlignment="1">
      <alignment horizontal="center" wrapText="1"/>
    </xf>
    <xf numFmtId="0" fontId="29" fillId="8" borderId="49" xfId="0" applyFont="1" applyFill="1" applyBorder="1" applyAlignment="1">
      <alignment horizontal="center"/>
    </xf>
    <xf numFmtId="0" fontId="29" fillId="8" borderId="47" xfId="0" applyFont="1" applyFill="1" applyBorder="1" applyAlignment="1">
      <alignment horizontal="center"/>
    </xf>
    <xf numFmtId="0" fontId="29" fillId="8" borderId="51" xfId="0" applyFont="1" applyFill="1" applyBorder="1" applyAlignment="1">
      <alignment horizontal="center"/>
    </xf>
    <xf numFmtId="0" fontId="47" fillId="0" borderId="15" xfId="0" applyFont="1" applyBorder="1" applyAlignment="1">
      <alignment horizontal="center" vertical="center"/>
    </xf>
    <xf numFmtId="0" fontId="47" fillId="0" borderId="17" xfId="0" applyFont="1" applyBorder="1" applyAlignment="1">
      <alignment horizontal="center" vertical="center"/>
    </xf>
    <xf numFmtId="0" fontId="4" fillId="0" borderId="58"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59" xfId="0" applyFont="1" applyBorder="1" applyAlignment="1">
      <alignment horizontal="justify" vertical="center" wrapText="1"/>
    </xf>
    <xf numFmtId="0" fontId="5" fillId="8" borderId="45"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8" xfId="0" applyFont="1" applyFill="1" applyBorder="1" applyAlignment="1">
      <alignment horizontal="center" vertical="center" wrapText="1"/>
    </xf>
    <xf numFmtId="0" fontId="28" fillId="7" borderId="21" xfId="0" applyFont="1" applyFill="1" applyBorder="1" applyAlignment="1">
      <alignment horizontal="center" vertical="center" textRotation="1"/>
    </xf>
    <xf numFmtId="0" fontId="28" fillId="7" borderId="28" xfId="0" applyFont="1" applyFill="1" applyBorder="1" applyAlignment="1">
      <alignment horizontal="center" vertical="center" textRotation="1"/>
    </xf>
    <xf numFmtId="0" fontId="28" fillId="7" borderId="21" xfId="0" applyFont="1" applyFill="1" applyBorder="1" applyAlignment="1">
      <alignment horizontal="center" vertical="center" textRotation="90"/>
    </xf>
    <xf numFmtId="0" fontId="28" fillId="7" borderId="28" xfId="0" applyFont="1" applyFill="1" applyBorder="1" applyAlignment="1">
      <alignment horizontal="center" vertical="center" textRotation="90"/>
    </xf>
    <xf numFmtId="0" fontId="2" fillId="7" borderId="21"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0" fillId="7" borderId="47" xfId="0" applyFill="1" applyBorder="1" applyAlignment="1">
      <alignment horizontal="center" vertical="center" textRotation="1"/>
    </xf>
    <xf numFmtId="0" fontId="0" fillId="7" borderId="51" xfId="0" applyFill="1" applyBorder="1" applyAlignment="1">
      <alignment horizontal="center" vertical="center" textRotation="1"/>
    </xf>
    <xf numFmtId="0" fontId="39" fillId="0" borderId="31" xfId="0" applyFont="1" applyBorder="1" applyAlignment="1">
      <alignment horizontal="center" vertical="center" wrapText="1"/>
    </xf>
    <xf numFmtId="0" fontId="39" fillId="0" borderId="63" xfId="0" applyFont="1" applyBorder="1" applyAlignment="1">
      <alignment horizontal="center" vertical="center" wrapText="1"/>
    </xf>
    <xf numFmtId="1" fontId="39" fillId="17" borderId="31" xfId="0" applyNumberFormat="1" applyFont="1" applyFill="1" applyBorder="1" applyAlignment="1">
      <alignment horizontal="center" vertical="center" wrapText="1"/>
    </xf>
    <xf numFmtId="1" fontId="39" fillId="17" borderId="63" xfId="0" applyNumberFormat="1" applyFont="1" applyFill="1" applyBorder="1" applyAlignment="1">
      <alignment horizontal="center" vertical="center" wrapText="1"/>
    </xf>
    <xf numFmtId="0" fontId="0" fillId="0" borderId="31" xfId="0" applyFont="1" applyBorder="1" applyAlignment="1">
      <alignment horizontal="center" vertical="center"/>
    </xf>
    <xf numFmtId="0" fontId="0" fillId="0" borderId="63" xfId="0" applyFont="1" applyBorder="1" applyAlignment="1">
      <alignment horizontal="center" vertical="center"/>
    </xf>
    <xf numFmtId="0" fontId="39" fillId="17" borderId="31" xfId="0" applyFont="1" applyFill="1" applyBorder="1" applyAlignment="1">
      <alignment horizontal="center" vertical="center" wrapText="1"/>
    </xf>
    <xf numFmtId="0" fontId="39" fillId="17" borderId="6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1" fillId="0" borderId="9" xfId="2" applyFont="1" applyFill="1" applyBorder="1" applyAlignment="1">
      <alignment horizontal="center" vertical="center" wrapText="1"/>
    </xf>
    <xf numFmtId="0" fontId="11" fillId="0" borderId="52" xfId="2" applyFont="1" applyFill="1" applyBorder="1" applyAlignment="1">
      <alignment horizontal="center" vertical="center" wrapText="1"/>
    </xf>
    <xf numFmtId="0" fontId="11" fillId="0" borderId="10" xfId="2" applyFont="1" applyFill="1" applyBorder="1" applyAlignment="1">
      <alignment horizontal="center" vertical="center" wrapText="1"/>
    </xf>
    <xf numFmtId="0" fontId="11" fillId="0" borderId="9" xfId="3" applyFont="1" applyFill="1" applyBorder="1" applyAlignment="1" applyProtection="1">
      <alignment horizontal="center" vertical="center" wrapText="1"/>
      <protection locked="0"/>
    </xf>
    <xf numFmtId="0" fontId="11" fillId="0" borderId="52" xfId="3" applyFont="1" applyFill="1" applyBorder="1" applyAlignment="1" applyProtection="1">
      <alignment horizontal="center" vertical="center" wrapText="1"/>
      <protection locked="0"/>
    </xf>
    <xf numFmtId="0" fontId="11" fillId="0" borderId="10" xfId="3" applyFont="1" applyFill="1" applyBorder="1" applyAlignment="1" applyProtection="1">
      <alignment horizontal="center" vertical="center" wrapText="1"/>
      <protection locked="0"/>
    </xf>
    <xf numFmtId="0" fontId="0" fillId="4" borderId="32" xfId="0" applyFill="1" applyBorder="1" applyAlignment="1">
      <alignment horizontal="center" vertical="center" wrapText="1"/>
    </xf>
    <xf numFmtId="0" fontId="0" fillId="4" borderId="34" xfId="0" applyFill="1" applyBorder="1" applyAlignment="1">
      <alignment horizontal="center" vertical="center" wrapText="1"/>
    </xf>
    <xf numFmtId="0" fontId="0" fillId="9" borderId="0" xfId="0" applyFill="1" applyAlignment="1">
      <alignment horizontal="center" vertical="center" wrapText="1"/>
    </xf>
    <xf numFmtId="0" fontId="6"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28" fillId="7" borderId="1" xfId="0" applyFont="1" applyFill="1" applyBorder="1" applyAlignment="1">
      <alignment horizontal="center" vertical="center"/>
    </xf>
    <xf numFmtId="0" fontId="0" fillId="17" borderId="38" xfId="0" applyFill="1" applyBorder="1" applyAlignment="1">
      <alignment horizontal="center" vertical="center"/>
    </xf>
    <xf numFmtId="0" fontId="0" fillId="17" borderId="33" xfId="0" applyFill="1" applyBorder="1" applyAlignment="1">
      <alignment horizontal="center" vertical="center"/>
    </xf>
    <xf numFmtId="0" fontId="0" fillId="17" borderId="34" xfId="0" applyFill="1" applyBorder="1" applyAlignment="1">
      <alignment horizontal="center" vertical="center"/>
    </xf>
    <xf numFmtId="0" fontId="0" fillId="17" borderId="44" xfId="0" applyFill="1" applyBorder="1" applyAlignment="1">
      <alignment horizontal="center" vertical="center"/>
    </xf>
    <xf numFmtId="0" fontId="0" fillId="17" borderId="42" xfId="0" applyFill="1" applyBorder="1" applyAlignment="1">
      <alignment horizontal="center" vertical="center"/>
    </xf>
    <xf numFmtId="0" fontId="0" fillId="17" borderId="43" xfId="0" applyFill="1" applyBorder="1" applyAlignment="1">
      <alignment horizontal="center" vertical="center"/>
    </xf>
    <xf numFmtId="0" fontId="0" fillId="17" borderId="32" xfId="0" applyFill="1" applyBorder="1" applyAlignment="1">
      <alignment horizontal="center" vertical="center"/>
    </xf>
    <xf numFmtId="0" fontId="0" fillId="7" borderId="21" xfId="0" applyFill="1" applyBorder="1" applyAlignment="1">
      <alignment horizontal="center" vertical="center" wrapText="1"/>
    </xf>
    <xf numFmtId="0" fontId="0" fillId="7" borderId="28" xfId="0" applyFill="1" applyBorder="1" applyAlignment="1">
      <alignment horizontal="center" vertical="center" wrapText="1"/>
    </xf>
    <xf numFmtId="16" fontId="11" fillId="0" borderId="9" xfId="2" applyNumberFormat="1" applyFont="1" applyFill="1" applyBorder="1" applyAlignment="1">
      <alignment horizontal="center" vertical="center" wrapText="1"/>
    </xf>
    <xf numFmtId="16" fontId="11" fillId="0" borderId="52" xfId="2" applyNumberFormat="1" applyFont="1" applyFill="1" applyBorder="1" applyAlignment="1">
      <alignment horizontal="center" vertical="center" wrapText="1"/>
    </xf>
    <xf numFmtId="16" fontId="11" fillId="0" borderId="10" xfId="2" applyNumberFormat="1" applyFont="1" applyFill="1" applyBorder="1" applyAlignment="1">
      <alignment horizontal="center" vertical="center" wrapText="1"/>
    </xf>
    <xf numFmtId="0" fontId="11" fillId="0" borderId="9" xfId="0" applyFont="1" applyFill="1" applyBorder="1" applyAlignment="1">
      <alignment horizontal="center" vertical="top" wrapText="1"/>
    </xf>
    <xf numFmtId="0" fontId="11" fillId="0" borderId="5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28" fillId="17" borderId="60" xfId="0" applyFont="1" applyFill="1" applyBorder="1" applyAlignment="1">
      <alignment horizontal="center" vertical="center"/>
    </xf>
    <xf numFmtId="0" fontId="28" fillId="17" borderId="61" xfId="0" applyFont="1" applyFill="1" applyBorder="1" applyAlignment="1">
      <alignment horizontal="center" vertical="center"/>
    </xf>
    <xf numFmtId="0" fontId="28" fillId="17" borderId="62" xfId="0" applyFont="1" applyFill="1" applyBorder="1" applyAlignment="1">
      <alignment horizontal="center" vertical="center"/>
    </xf>
    <xf numFmtId="0" fontId="2" fillId="0" borderId="1" xfId="0" applyFont="1" applyBorder="1" applyAlignment="1">
      <alignment horizontal="center"/>
    </xf>
    <xf numFmtId="0" fontId="5" fillId="13" borderId="12" xfId="1" applyFont="1" applyFill="1" applyBorder="1" applyAlignment="1" applyProtection="1">
      <alignment horizontal="center"/>
    </xf>
    <xf numFmtId="0" fontId="5" fillId="13" borderId="13" xfId="1" applyFont="1" applyFill="1" applyBorder="1" applyAlignment="1" applyProtection="1">
      <alignment horizontal="center"/>
    </xf>
    <xf numFmtId="0" fontId="5" fillId="13" borderId="18" xfId="1" applyFont="1" applyFill="1" applyBorder="1" applyAlignment="1" applyProtection="1">
      <alignment horizontal="center"/>
    </xf>
    <xf numFmtId="0" fontId="5" fillId="13" borderId="20" xfId="1" applyFont="1" applyFill="1" applyBorder="1" applyAlignment="1" applyProtection="1">
      <alignment horizontal="center"/>
    </xf>
    <xf numFmtId="0" fontId="40" fillId="0" borderId="14" xfId="0" applyFont="1" applyFill="1" applyBorder="1" applyAlignment="1">
      <alignment horizontal="center" vertical="center" wrapText="1"/>
    </xf>
    <xf numFmtId="0" fontId="11" fillId="0" borderId="52" xfId="2" applyFont="1" applyBorder="1" applyAlignment="1">
      <alignment horizontal="center" vertical="center" wrapText="1"/>
    </xf>
    <xf numFmtId="0" fontId="32" fillId="0" borderId="9" xfId="0" applyFont="1" applyBorder="1" applyAlignment="1" applyProtection="1">
      <alignment horizontal="center" vertical="center" wrapText="1"/>
    </xf>
    <xf numFmtId="0" fontId="32" fillId="0" borderId="52"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5" fillId="0" borderId="9"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5" fillId="0" borderId="10" xfId="0" applyFont="1" applyFill="1" applyBorder="1" applyAlignment="1">
      <alignment horizontal="center" vertical="center" wrapText="1"/>
    </xf>
    <xf numFmtId="16" fontId="42" fillId="0" borderId="9" xfId="4" applyNumberFormat="1" applyFont="1" applyFill="1" applyBorder="1" applyAlignment="1">
      <alignment horizontal="center" vertical="center" wrapText="1"/>
    </xf>
    <xf numFmtId="16" fontId="42" fillId="0" borderId="52" xfId="4" applyNumberFormat="1" applyFont="1" applyFill="1" applyBorder="1" applyAlignment="1">
      <alignment horizontal="center" vertical="center" wrapText="1"/>
    </xf>
    <xf numFmtId="16" fontId="42" fillId="0" borderId="10" xfId="4" applyNumberFormat="1" applyFont="1" applyFill="1" applyBorder="1" applyAlignment="1">
      <alignment horizontal="center" vertical="center" wrapText="1"/>
    </xf>
    <xf numFmtId="0" fontId="42" fillId="0" borderId="9" xfId="4" applyFont="1" applyFill="1" applyBorder="1" applyAlignment="1">
      <alignment horizontal="center" vertical="center" wrapText="1"/>
    </xf>
    <xf numFmtId="0" fontId="42" fillId="0" borderId="52" xfId="4" applyFont="1" applyFill="1" applyBorder="1" applyAlignment="1">
      <alignment horizontal="center" vertical="center" wrapText="1"/>
    </xf>
    <xf numFmtId="0" fontId="42" fillId="0" borderId="10" xfId="4" applyFont="1" applyFill="1" applyBorder="1" applyAlignment="1">
      <alignment horizontal="center" vertical="center" wrapText="1"/>
    </xf>
    <xf numFmtId="0" fontId="32" fillId="10" borderId="9" xfId="4" applyFont="1" applyFill="1" applyBorder="1" applyAlignment="1" applyProtection="1">
      <alignment horizontal="center" vertical="center" wrapText="1"/>
    </xf>
    <xf numFmtId="0" fontId="32" fillId="10" borderId="52" xfId="4" applyFont="1" applyFill="1" applyBorder="1" applyAlignment="1" applyProtection="1">
      <alignment horizontal="center" vertical="center" wrapText="1"/>
    </xf>
    <xf numFmtId="0" fontId="32" fillId="10" borderId="10" xfId="4" applyFont="1" applyFill="1" applyBorder="1" applyAlignment="1" applyProtection="1">
      <alignment horizontal="center" vertical="center" wrapText="1"/>
    </xf>
    <xf numFmtId="0" fontId="32" fillId="10" borderId="9" xfId="4" applyFont="1" applyFill="1" applyBorder="1" applyAlignment="1">
      <alignment horizontal="center" vertical="center" wrapText="1"/>
    </xf>
    <xf numFmtId="0" fontId="32" fillId="10" borderId="52" xfId="4" applyFont="1" applyFill="1" applyBorder="1" applyAlignment="1">
      <alignment horizontal="center" vertical="center" wrapText="1"/>
    </xf>
    <xf numFmtId="0" fontId="32" fillId="10" borderId="10" xfId="4"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6" fontId="11" fillId="0" borderId="9" xfId="2" applyNumberFormat="1" applyFont="1" applyBorder="1" applyAlignment="1">
      <alignment horizontal="center" vertical="center" wrapText="1"/>
    </xf>
    <xf numFmtId="16" fontId="11" fillId="0" borderId="52" xfId="2" applyNumberFormat="1" applyFont="1" applyBorder="1" applyAlignment="1">
      <alignment horizontal="center" vertical="center" wrapText="1"/>
    </xf>
    <xf numFmtId="16" fontId="11" fillId="0" borderId="10" xfId="2" applyNumberFormat="1" applyFont="1" applyBorder="1" applyAlignment="1">
      <alignment horizontal="center" vertical="center" wrapText="1"/>
    </xf>
    <xf numFmtId="0" fontId="25" fillId="9" borderId="0" xfId="0" applyFont="1" applyFill="1" applyAlignment="1">
      <alignment horizontal="center" vertical="center" textRotation="90" wrapText="1"/>
    </xf>
    <xf numFmtId="0" fontId="6" fillId="0" borderId="29" xfId="0" applyFont="1" applyBorder="1" applyAlignment="1">
      <alignment horizontal="center" vertical="center" wrapText="1"/>
    </xf>
    <xf numFmtId="0" fontId="8" fillId="9" borderId="0" xfId="0" applyFont="1" applyFill="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wrapText="1"/>
    </xf>
    <xf numFmtId="0" fontId="7" fillId="0" borderId="0" xfId="0" applyFont="1" applyAlignment="1">
      <alignment horizontal="left"/>
    </xf>
    <xf numFmtId="0" fontId="0" fillId="0" borderId="0" xfId="0" applyAlignment="1">
      <alignment horizont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11" xfId="0" applyFont="1" applyBorder="1" applyAlignment="1">
      <alignment horizontal="center" vertical="center"/>
    </xf>
    <xf numFmtId="0" fontId="24" fillId="0" borderId="18"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8" fillId="0" borderId="0" xfId="0" applyFont="1" applyAlignment="1">
      <alignment horizontal="center"/>
    </xf>
    <xf numFmtId="0" fontId="6" fillId="0" borderId="29" xfId="0" applyFont="1" applyBorder="1" applyAlignment="1">
      <alignment horizontal="center" vertical="center"/>
    </xf>
    <xf numFmtId="0" fontId="6" fillId="0" borderId="0" xfId="0" applyFont="1" applyBorder="1" applyAlignment="1">
      <alignment horizontal="center" vertical="center"/>
    </xf>
  </cellXfs>
  <cellStyles count="6">
    <cellStyle name="20% - Énfasis1" xfId="1" builtinId="30"/>
    <cellStyle name="20% - Énfasis5" xfId="3" builtinId="46"/>
    <cellStyle name="Buena" xfId="4" builtinId="26"/>
    <cellStyle name="Hipervínculo" xfId="5" builtinId="8"/>
    <cellStyle name="Normal" xfId="0" builtinId="0"/>
    <cellStyle name="Normal_FORMATOS" xfId="2"/>
  </cellStyles>
  <dxfs count="63">
    <dxf>
      <fill>
        <patternFill>
          <bgColor rgb="FFFF0000"/>
        </patternFill>
      </fill>
    </dxf>
    <dxf>
      <fill>
        <patternFill>
          <bgColor rgb="FFFFC000"/>
        </patternFill>
      </fill>
    </dxf>
    <dxf>
      <fill>
        <patternFill>
          <bgColor rgb="FFFFFF00"/>
        </patternFill>
      </fill>
    </dxf>
    <dxf>
      <fill>
        <patternFill>
          <bgColor rgb="FF00B0F0"/>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ndense val="0"/>
        <extend val="0"/>
        <color rgb="FF9C0006"/>
      </font>
      <fill>
        <patternFill>
          <bgColor rgb="FFFFC7CE"/>
        </patternFill>
      </fill>
    </dxf>
    <dxf>
      <font>
        <b/>
        <i val="0"/>
        <color rgb="FFC0BC00"/>
      </font>
      <fill>
        <patternFill>
          <bgColor rgb="FFFFFFC9"/>
        </patternFill>
      </fill>
    </dxf>
    <dxf>
      <font>
        <b/>
        <i val="0"/>
        <color rgb="FFDFDA00"/>
      </font>
      <fill>
        <patternFill>
          <bgColor rgb="FFFFFFDD"/>
        </patternFill>
      </fill>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ont>
        <color auto="1"/>
      </font>
      <fill>
        <patternFill patternType="none">
          <bgColor auto="1"/>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FF0000"/>
        </patternFill>
      </fill>
    </dxf>
    <dxf>
      <fill>
        <patternFill>
          <bgColor theme="9"/>
        </patternFill>
      </fill>
    </dxf>
    <dxf>
      <fill>
        <patternFill>
          <bgColor rgb="FFFFFF00"/>
        </patternFill>
      </fill>
    </dxf>
    <dxf>
      <fill>
        <patternFill>
          <bgColor rgb="FF00B0F0"/>
        </patternFill>
      </fill>
    </dxf>
  </dxfs>
  <tableStyles count="0" defaultTableStyle="TableStyleMedium2" defaultPivotStyle="PivotStyleLight16"/>
  <colors>
    <mruColors>
      <color rgb="FFE64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s-CO"/>
              <a:t>Clasificación de Riesgos Inherentes Identificados</a:t>
            </a:r>
          </a:p>
        </c:rich>
      </c:tx>
      <c:layout/>
      <c:overlay val="0"/>
    </c:title>
    <c:autoTitleDeleted val="0"/>
    <c:pivotFmts>
      <c:pivotFmt>
        <c:idx val="0"/>
        <c:marker>
          <c:symbol val="none"/>
        </c:marker>
        <c:dLbl>
          <c:idx val="0"/>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dLbl>
      </c:pivotFmt>
      <c:pivotFmt>
        <c:idx val="1"/>
        <c:spPr>
          <a:solidFill>
            <a:srgbClr val="00B0F0"/>
          </a:solidFill>
        </c:spPr>
      </c:pivotFmt>
      <c:pivotFmt>
        <c:idx val="2"/>
        <c:spPr>
          <a:solidFill>
            <a:srgbClr val="FFFF00"/>
          </a:solidFill>
        </c:spPr>
      </c:pivotFmt>
      <c:pivotFmt>
        <c:idx val="3"/>
        <c:spPr>
          <a:solidFill>
            <a:srgbClr val="FFC000"/>
          </a:solidFill>
        </c:spPr>
      </c:pivotFmt>
      <c:pivotFmt>
        <c:idx val="4"/>
        <c:spPr>
          <a:solidFill>
            <a:srgbClr val="FF0000"/>
          </a:solidFill>
        </c:spPr>
      </c:pivotFmt>
      <c:pivotFmt>
        <c:idx val="5"/>
        <c:marker>
          <c:symbol val="none"/>
        </c:marker>
        <c:dLbl>
          <c:idx val="0"/>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dLbl>
      </c:pivotFmt>
      <c:pivotFmt>
        <c:idx val="6"/>
        <c:spPr>
          <a:solidFill>
            <a:srgbClr val="00B0F0"/>
          </a:solidFill>
        </c:spPr>
      </c:pivotFmt>
      <c:pivotFmt>
        <c:idx val="7"/>
        <c:spPr>
          <a:solidFill>
            <a:srgbClr val="FFFF00"/>
          </a:solidFill>
        </c:spPr>
      </c:pivotFmt>
      <c:pivotFmt>
        <c:idx val="8"/>
        <c:spPr>
          <a:solidFill>
            <a:srgbClr val="FFC000"/>
          </a:solidFill>
        </c:spPr>
      </c:pivotFmt>
      <c:pivotFmt>
        <c:idx val="9"/>
        <c:spPr>
          <a:solidFill>
            <a:srgbClr val="FF0000"/>
          </a:solidFill>
        </c:spPr>
      </c:pivotFmt>
    </c:pivotFmts>
    <c:plotArea>
      <c:layout/>
      <c:barChart>
        <c:barDir val="col"/>
        <c:grouping val="clustered"/>
        <c:varyColors val="0"/>
        <c:ser>
          <c:idx val="0"/>
          <c:order val="0"/>
          <c:spPr>
            <a:solidFill>
              <a:srgbClr val="FF0000"/>
            </a:solidFill>
          </c:spPr>
          <c:invertIfNegative val="0"/>
          <c:dPt>
            <c:idx val="0"/>
            <c:invertIfNegative val="0"/>
            <c:bubble3D val="0"/>
            <c:spPr>
              <a:solidFill>
                <a:srgbClr val="FF0000"/>
              </a:solidFill>
            </c:spPr>
          </c:dPt>
          <c:dPt>
            <c:idx val="1"/>
            <c:invertIfNegative val="0"/>
            <c:bubble3D val="0"/>
            <c:spPr>
              <a:solidFill>
                <a:srgbClr val="FF0000"/>
              </a:solidFill>
            </c:spPr>
          </c:dPt>
          <c:dPt>
            <c:idx val="2"/>
            <c:invertIfNegative val="0"/>
            <c:bubble3D val="0"/>
            <c:spPr>
              <a:solidFill>
                <a:srgbClr val="FF0000"/>
              </a:solidFill>
            </c:spPr>
          </c:dPt>
          <c:dPt>
            <c:idx val="3"/>
            <c:invertIfNegative val="0"/>
            <c:bubble3D val="0"/>
            <c:spPr>
              <a:solidFill>
                <a:srgbClr val="FF0000"/>
              </a:solidFill>
            </c:spPr>
          </c:dPt>
          <c:dLbls>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dLbls>
          <c:cat>
            <c:strRef>
              <c:f>Matriz!$C$449:$C$452</c:f>
              <c:strCache>
                <c:ptCount val="4"/>
                <c:pt idx="0">
                  <c:v>Zona de riesgo extrema</c:v>
                </c:pt>
                <c:pt idx="1">
                  <c:v>Zona riesgo alta</c:v>
                </c:pt>
                <c:pt idx="2">
                  <c:v>Zona de riesgo moderado</c:v>
                </c:pt>
                <c:pt idx="3">
                  <c:v>Zona de riesgo baja</c:v>
                </c:pt>
              </c:strCache>
            </c:strRef>
          </c:cat>
          <c:val>
            <c:numRef>
              <c:f>Matriz!$D$449:$D$452</c:f>
              <c:numCache>
                <c:formatCode>General</c:formatCode>
                <c:ptCount val="4"/>
                <c:pt idx="0">
                  <c:v>1</c:v>
                </c:pt>
                <c:pt idx="1">
                  <c:v>0</c:v>
                </c:pt>
                <c:pt idx="2">
                  <c:v>0</c:v>
                </c:pt>
                <c:pt idx="3">
                  <c:v>0</c:v>
                </c:pt>
              </c:numCache>
            </c:numRef>
          </c:val>
        </c:ser>
        <c:dLbls>
          <c:showLegendKey val="0"/>
          <c:showVal val="0"/>
          <c:showCatName val="0"/>
          <c:showSerName val="0"/>
          <c:showPercent val="0"/>
          <c:showBubbleSize val="0"/>
        </c:dLbls>
        <c:gapWidth val="150"/>
        <c:axId val="610476032"/>
        <c:axId val="55964736"/>
      </c:barChart>
      <c:catAx>
        <c:axId val="610476032"/>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5964736"/>
        <c:crosses val="autoZero"/>
        <c:auto val="0"/>
        <c:lblAlgn val="ctr"/>
        <c:lblOffset val="100"/>
        <c:noMultiLvlLbl val="0"/>
      </c:catAx>
      <c:valAx>
        <c:axId val="559647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O"/>
                  <a:t>Número</a:t>
                </a:r>
              </a:p>
            </c:rich>
          </c:tx>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1047603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s-CO"/>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11" l="0.70000000000000007" r="0.70000000000000007" t="0.75000000000000011" header="0.30000000000000004" footer="0.30000000000000004"/>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sz="1800" b="1" i="0" u="none" strike="noStrike" baseline="0">
                <a:solidFill>
                  <a:srgbClr val="000000"/>
                </a:solidFill>
                <a:latin typeface="Calibri"/>
                <a:ea typeface="Calibri"/>
                <a:cs typeface="Calibri"/>
              </a:defRPr>
            </a:pPr>
            <a:r>
              <a:rPr lang="es-CO" sz="1800" b="1" i="0" u="none" strike="noStrike" baseline="0">
                <a:effectLst/>
              </a:rPr>
              <a:t>Clasificación de Riesgos Residuales Identificados</a:t>
            </a:r>
            <a:endParaRPr lang="es-CO"/>
          </a:p>
        </c:rich>
      </c:tx>
      <c:layout/>
      <c:overlay val="0"/>
    </c:title>
    <c:autoTitleDeleted val="0"/>
    <c:pivotFmts>
      <c:pivotFmt>
        <c:idx val="0"/>
        <c:marker>
          <c:symbol val="none"/>
        </c:marker>
        <c:dLbl>
          <c:idx val="0"/>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dLbl>
      </c:pivotFmt>
      <c:pivotFmt>
        <c:idx val="1"/>
        <c:spPr>
          <a:solidFill>
            <a:srgbClr val="0070C0"/>
          </a:solidFill>
        </c:spPr>
      </c:pivotFmt>
      <c:pivotFmt>
        <c:idx val="2"/>
        <c:spPr>
          <a:solidFill>
            <a:srgbClr val="FFFF00"/>
          </a:solidFill>
        </c:spPr>
      </c:pivotFmt>
      <c:pivotFmt>
        <c:idx val="3"/>
        <c:spPr>
          <a:solidFill>
            <a:srgbClr val="FFC000"/>
          </a:solidFill>
        </c:spPr>
      </c:pivotFmt>
      <c:pivotFmt>
        <c:idx val="4"/>
        <c:spPr>
          <a:solidFill>
            <a:srgbClr val="FF0000"/>
          </a:solidFill>
        </c:spPr>
      </c:pivotFmt>
      <c:pivotFmt>
        <c:idx val="5"/>
        <c:marker>
          <c:symbol val="none"/>
        </c:marker>
        <c:dLbl>
          <c:idx val="0"/>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dLbl>
      </c:pivotFmt>
      <c:pivotFmt>
        <c:idx val="6"/>
        <c:spPr>
          <a:solidFill>
            <a:srgbClr val="0070C0"/>
          </a:solidFill>
        </c:spPr>
      </c:pivotFmt>
      <c:pivotFmt>
        <c:idx val="7"/>
        <c:spPr>
          <a:solidFill>
            <a:srgbClr val="FFFF00"/>
          </a:solidFill>
        </c:spPr>
      </c:pivotFmt>
      <c:pivotFmt>
        <c:idx val="8"/>
        <c:spPr>
          <a:solidFill>
            <a:srgbClr val="FFC000"/>
          </a:solidFill>
        </c:spPr>
      </c:pivotFmt>
      <c:pivotFmt>
        <c:idx val="9"/>
        <c:spPr>
          <a:solidFill>
            <a:srgbClr val="FF0000"/>
          </a:solidFill>
        </c:spPr>
      </c:pivotFmt>
    </c:pivotFmts>
    <c:plotArea>
      <c:layout/>
      <c:barChart>
        <c:barDir val="col"/>
        <c:grouping val="clustered"/>
        <c:varyColors val="0"/>
        <c:ser>
          <c:idx val="0"/>
          <c:order val="0"/>
          <c:invertIfNegative val="0"/>
          <c:dPt>
            <c:idx val="1"/>
            <c:invertIfNegative val="0"/>
            <c:bubble3D val="0"/>
            <c:spPr>
              <a:solidFill>
                <a:srgbClr val="FFC000"/>
              </a:solidFill>
            </c:spPr>
          </c:dPt>
          <c:cat>
            <c:strRef>
              <c:f>Matriz!$F$449:$F$452</c:f>
              <c:strCache>
                <c:ptCount val="4"/>
                <c:pt idx="0">
                  <c:v>Zona de riesgo extrema</c:v>
                </c:pt>
                <c:pt idx="1">
                  <c:v>Zona riesgo alta</c:v>
                </c:pt>
                <c:pt idx="2">
                  <c:v>Zona de riesgo moderado</c:v>
                </c:pt>
                <c:pt idx="3">
                  <c:v>Zona de riesgo baja</c:v>
                </c:pt>
              </c:strCache>
            </c:strRef>
          </c:cat>
          <c:val>
            <c:numRef>
              <c:f>Matriz!$G$449:$G$452</c:f>
              <c:numCache>
                <c:formatCode>General</c:formatCode>
                <c:ptCount val="4"/>
                <c:pt idx="0">
                  <c:v>0</c:v>
                </c:pt>
                <c:pt idx="1">
                  <c:v>1</c:v>
                </c:pt>
                <c:pt idx="2">
                  <c:v>0</c:v>
                </c:pt>
                <c:pt idx="3">
                  <c:v>0</c:v>
                </c:pt>
              </c:numCache>
            </c:numRef>
          </c:val>
        </c:ser>
        <c:dLbls>
          <c:showLegendKey val="0"/>
          <c:showVal val="0"/>
          <c:showCatName val="0"/>
          <c:showSerName val="0"/>
          <c:showPercent val="0"/>
          <c:showBubbleSize val="0"/>
        </c:dLbls>
        <c:gapWidth val="150"/>
        <c:axId val="610477568"/>
        <c:axId val="614089280"/>
      </c:barChart>
      <c:catAx>
        <c:axId val="610477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14089280"/>
        <c:crosses val="autoZero"/>
        <c:auto val="0"/>
        <c:lblAlgn val="ctr"/>
        <c:lblOffset val="100"/>
        <c:noMultiLvlLbl val="0"/>
      </c:catAx>
      <c:valAx>
        <c:axId val="6140892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CO"/>
                  <a:t>Número</a:t>
                </a:r>
              </a:p>
            </c:rich>
          </c:tx>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10477568"/>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s-CO"/>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extLst/>
</c:chartSpace>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28575</xdr:rowOff>
    </xdr:from>
    <xdr:to>
      <xdr:col>1</xdr:col>
      <xdr:colOff>371474</xdr:colOff>
      <xdr:row>0</xdr:row>
      <xdr:rowOff>898090</xdr:rowOff>
    </xdr:to>
    <xdr:pic>
      <xdr:nvPicPr>
        <xdr:cNvPr id="3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8575"/>
          <a:ext cx="742949" cy="869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257176</xdr:colOff>
      <xdr:row>75</xdr:row>
      <xdr:rowOff>95252</xdr:rowOff>
    </xdr:from>
    <xdr:ext cx="5476874" cy="2847973"/>
    <xdr:sp macro="" textlink="">
      <xdr:nvSpPr>
        <xdr:cNvPr id="16" name="15 CuadroTexto"/>
        <xdr:cNvSpPr txBox="1"/>
      </xdr:nvSpPr>
      <xdr:spPr>
        <a:xfrm>
          <a:off x="257176" y="18716627"/>
          <a:ext cx="5476874" cy="2847973"/>
        </a:xfrm>
        <a:prstGeom prst="rect">
          <a:avLst/>
        </a:prstGeom>
        <a:solidFill>
          <a:schemeClr val="accent1">
            <a:lumMod val="20000"/>
            <a:lumOff val="80000"/>
          </a:schemeClr>
        </a:solidFill>
        <a:ln/>
      </xdr:spPr>
      <xdr:style>
        <a:lnRef idx="1">
          <a:schemeClr val="accent1"/>
        </a:lnRef>
        <a:fillRef idx="2">
          <a:schemeClr val="accent1"/>
        </a:fillRef>
        <a:effectRef idx="1">
          <a:schemeClr val="accent1"/>
        </a:effectRef>
        <a:fontRef idx="minor">
          <a:schemeClr val="dk1"/>
        </a:fontRef>
      </xdr:style>
      <xdr:txBody>
        <a:bodyPr wrap="square" rtlCol="0" anchor="ctr" anchorCtr="0">
          <a:noAutofit/>
        </a:bodyPr>
        <a:lstStyle/>
        <a:p>
          <a:r>
            <a:rPr lang="es-ES" sz="1100">
              <a:solidFill>
                <a:schemeClr val="dk1"/>
              </a:solidFill>
              <a:latin typeface="+mn-lt"/>
              <a:ea typeface="+mn-ea"/>
              <a:cs typeface="+mn-cs"/>
            </a:rPr>
            <a:t> </a:t>
          </a:r>
        </a:p>
        <a:p>
          <a:r>
            <a:rPr lang="es-ES" sz="1100" b="1" i="1">
              <a:solidFill>
                <a:schemeClr val="dk1"/>
              </a:solidFill>
              <a:latin typeface="+mn-lt"/>
              <a:ea typeface="+mn-ea"/>
              <a:cs typeface="+mn-cs"/>
            </a:rPr>
            <a:t>Probabilidad/Posibilidad</a:t>
          </a:r>
        </a:p>
        <a:p>
          <a:pPr lvl="0"/>
          <a:r>
            <a:rPr lang="es-ES" sz="1100">
              <a:solidFill>
                <a:schemeClr val="dk1"/>
              </a:solidFill>
              <a:latin typeface="+mn-lt"/>
              <a:ea typeface="+mn-ea"/>
              <a:cs typeface="+mn-cs"/>
            </a:rPr>
            <a:t>Planes de auditoria</a:t>
          </a:r>
        </a:p>
        <a:p>
          <a:pPr lvl="0"/>
          <a:r>
            <a:rPr lang="es-ES" sz="1100">
              <a:solidFill>
                <a:schemeClr val="dk1"/>
              </a:solidFill>
              <a:latin typeface="+mn-lt"/>
              <a:ea typeface="+mn-ea"/>
              <a:cs typeface="+mn-cs"/>
            </a:rPr>
            <a:t>Condiciones contractuales</a:t>
          </a:r>
        </a:p>
        <a:p>
          <a:pPr lvl="0"/>
          <a:r>
            <a:rPr lang="es-ES" sz="1100">
              <a:solidFill>
                <a:schemeClr val="dk1"/>
              </a:solidFill>
              <a:latin typeface="+mn-lt"/>
              <a:ea typeface="+mn-ea"/>
              <a:cs typeface="+mn-cs"/>
            </a:rPr>
            <a:t>Revisiones formales de requerimientos, especificaciones, diseños, ingeniería y operaciones</a:t>
          </a:r>
        </a:p>
        <a:p>
          <a:pPr lvl="0"/>
          <a:r>
            <a:rPr lang="es-ES" sz="1100">
              <a:solidFill>
                <a:schemeClr val="dk1"/>
              </a:solidFill>
              <a:latin typeface="+mn-lt"/>
              <a:ea typeface="+mn-ea"/>
              <a:cs typeface="+mn-cs"/>
            </a:rPr>
            <a:t>Inspecciones y controles a los procesos</a:t>
          </a:r>
        </a:p>
        <a:p>
          <a:pPr lvl="0"/>
          <a:r>
            <a:rPr lang="es-ES" sz="1100">
              <a:solidFill>
                <a:schemeClr val="dk1"/>
              </a:solidFill>
              <a:latin typeface="+mn-lt"/>
              <a:ea typeface="+mn-ea"/>
              <a:cs typeface="+mn-cs"/>
            </a:rPr>
            <a:t>Administración de  la inversión y la cartera</a:t>
          </a:r>
        </a:p>
        <a:p>
          <a:pPr lvl="0"/>
          <a:r>
            <a:rPr lang="es-ES" sz="1100">
              <a:solidFill>
                <a:schemeClr val="dk1"/>
              </a:solidFill>
              <a:latin typeface="+mn-lt"/>
              <a:ea typeface="+mn-ea"/>
              <a:cs typeface="+mn-cs"/>
            </a:rPr>
            <a:t>Administración de los proyectos</a:t>
          </a:r>
        </a:p>
        <a:p>
          <a:pPr lvl="0"/>
          <a:r>
            <a:rPr lang="es-ES" sz="1100">
              <a:solidFill>
                <a:schemeClr val="dk1"/>
              </a:solidFill>
              <a:latin typeface="+mn-lt"/>
              <a:ea typeface="+mn-ea"/>
              <a:cs typeface="+mn-cs"/>
            </a:rPr>
            <a:t>Mantenimientos preventivos</a:t>
          </a:r>
        </a:p>
        <a:p>
          <a:pPr lvl="0"/>
          <a:r>
            <a:rPr lang="es-ES" sz="1100">
              <a:solidFill>
                <a:schemeClr val="dk1"/>
              </a:solidFill>
              <a:latin typeface="+mn-lt"/>
              <a:ea typeface="+mn-ea"/>
              <a:cs typeface="+mn-cs"/>
            </a:rPr>
            <a:t>Aseguramiento de la calidad</a:t>
          </a:r>
        </a:p>
        <a:p>
          <a:pPr lvl="0"/>
          <a:r>
            <a:rPr lang="es-ES" sz="1100">
              <a:solidFill>
                <a:schemeClr val="dk1"/>
              </a:solidFill>
              <a:latin typeface="+mn-lt"/>
              <a:ea typeface="+mn-ea"/>
              <a:cs typeface="+mn-cs"/>
            </a:rPr>
            <a:t>Investigación y desarrollo tecnológico</a:t>
          </a:r>
        </a:p>
        <a:p>
          <a:pPr lvl="0"/>
          <a:r>
            <a:rPr lang="es-ES" sz="1100">
              <a:solidFill>
                <a:schemeClr val="dk1"/>
              </a:solidFill>
              <a:latin typeface="+mn-lt"/>
              <a:ea typeface="+mn-ea"/>
              <a:cs typeface="+mn-cs"/>
            </a:rPr>
            <a:t>Capacitaciones</a:t>
          </a:r>
        </a:p>
        <a:p>
          <a:pPr lvl="0"/>
          <a:r>
            <a:rPr lang="es-ES" sz="1100">
              <a:solidFill>
                <a:schemeClr val="dk1"/>
              </a:solidFill>
              <a:latin typeface="+mn-lt"/>
              <a:ea typeface="+mn-ea"/>
              <a:cs typeface="+mn-cs"/>
            </a:rPr>
            <a:t>Supervisiones</a:t>
          </a:r>
        </a:p>
        <a:p>
          <a:pPr lvl="0"/>
          <a:r>
            <a:rPr lang="es-ES" sz="1100">
              <a:solidFill>
                <a:schemeClr val="dk1"/>
              </a:solidFill>
              <a:latin typeface="+mn-lt"/>
              <a:ea typeface="+mn-ea"/>
              <a:cs typeface="+mn-cs"/>
            </a:rPr>
            <a:t>Comprobaciones</a:t>
          </a:r>
        </a:p>
        <a:p>
          <a:pPr lvl="0"/>
          <a:r>
            <a:rPr lang="es-ES" sz="1100">
              <a:solidFill>
                <a:schemeClr val="dk1"/>
              </a:solidFill>
              <a:latin typeface="+mn-lt"/>
              <a:ea typeface="+mn-ea"/>
              <a:cs typeface="+mn-cs"/>
            </a:rPr>
            <a:t>Acuerdos organizacionales</a:t>
          </a:r>
        </a:p>
        <a:p>
          <a:pPr lvl="0"/>
          <a:r>
            <a:rPr lang="es-ES" sz="1100">
              <a:solidFill>
                <a:schemeClr val="dk1"/>
              </a:solidFill>
              <a:latin typeface="+mn-lt"/>
              <a:ea typeface="+mn-ea"/>
              <a:cs typeface="+mn-cs"/>
            </a:rPr>
            <a:t>Controles técnicos</a:t>
          </a:r>
        </a:p>
        <a:p>
          <a:pPr lvl="0"/>
          <a:r>
            <a:rPr lang="es-ES" sz="1100">
              <a:solidFill>
                <a:schemeClr val="dk1"/>
              </a:solidFill>
              <a:latin typeface="+mn-lt"/>
              <a:ea typeface="+mn-ea"/>
              <a:cs typeface="+mn-cs"/>
            </a:rPr>
            <a:t>Entre otros</a:t>
          </a:r>
        </a:p>
        <a:p>
          <a:r>
            <a:rPr lang="es-ES" sz="1100">
              <a:solidFill>
                <a:schemeClr val="dk1"/>
              </a:solidFill>
              <a:latin typeface="+mn-lt"/>
              <a:ea typeface="+mn-ea"/>
              <a:cs typeface="+mn-cs"/>
            </a:rPr>
            <a:t> </a:t>
          </a:r>
        </a:p>
      </xdr:txBody>
    </xdr:sp>
    <xdr:clientData/>
  </xdr:oneCellAnchor>
  <xdr:oneCellAnchor>
    <xdr:from>
      <xdr:col>7</xdr:col>
      <xdr:colOff>116034</xdr:colOff>
      <xdr:row>75</xdr:row>
      <xdr:rowOff>91789</xdr:rowOff>
    </xdr:from>
    <xdr:ext cx="5443104" cy="2847974"/>
    <xdr:sp macro="" textlink="">
      <xdr:nvSpPr>
        <xdr:cNvPr id="17" name="16 CuadroTexto"/>
        <xdr:cNvSpPr txBox="1"/>
      </xdr:nvSpPr>
      <xdr:spPr>
        <a:xfrm>
          <a:off x="5792934" y="18713164"/>
          <a:ext cx="5443104" cy="2847974"/>
        </a:xfrm>
        <a:prstGeom prst="rect">
          <a:avLst/>
        </a:prstGeom>
        <a:solidFill>
          <a:schemeClr val="accent1">
            <a:lumMod val="20000"/>
            <a:lumOff val="80000"/>
          </a:schemeClr>
        </a:solidFill>
        <a:ln/>
      </xdr:spPr>
      <xdr:style>
        <a:lnRef idx="1">
          <a:schemeClr val="accent1"/>
        </a:lnRef>
        <a:fillRef idx="2">
          <a:schemeClr val="accent1"/>
        </a:fillRef>
        <a:effectRef idx="1">
          <a:schemeClr val="accent1"/>
        </a:effectRef>
        <a:fontRef idx="minor">
          <a:schemeClr val="dk1"/>
        </a:fontRef>
      </xdr:style>
      <xdr:txBody>
        <a:bodyPr wrap="square" rtlCol="0" anchor="ctr" anchorCtr="0">
          <a:noAutofit/>
        </a:bodyPr>
        <a:lstStyle/>
        <a:p>
          <a:r>
            <a:rPr lang="es-CO" sz="1100" b="1" i="1" u="none" strike="noStrike">
              <a:solidFill>
                <a:schemeClr val="dk1"/>
              </a:solidFill>
              <a:effectLst/>
              <a:latin typeface="+mn-lt"/>
              <a:ea typeface="+mn-ea"/>
              <a:cs typeface="+mn-cs"/>
            </a:rPr>
            <a:t>Impacto</a:t>
          </a:r>
          <a:endParaRPr lang="es-ES" sz="1100">
            <a:solidFill>
              <a:schemeClr val="dk1"/>
            </a:solidFill>
            <a:latin typeface="+mn-lt"/>
            <a:ea typeface="+mn-ea"/>
            <a:cs typeface="+mn-cs"/>
          </a:endParaRPr>
        </a:p>
        <a:p>
          <a:r>
            <a:rPr lang="es-ES" sz="1100">
              <a:solidFill>
                <a:schemeClr val="dk1"/>
              </a:solidFill>
              <a:latin typeface="+mn-lt"/>
              <a:ea typeface="+mn-ea"/>
              <a:cs typeface="+mn-cs"/>
            </a:rPr>
            <a:t> </a:t>
          </a:r>
          <a:r>
            <a:rPr lang="es-CO" sz="1100" b="0" i="0" u="none" strike="noStrike">
              <a:solidFill>
                <a:schemeClr val="dk1"/>
              </a:solidFill>
              <a:effectLst/>
              <a:latin typeface="+mn-lt"/>
              <a:ea typeface="+mn-ea"/>
              <a:cs typeface="+mn-cs"/>
            </a:rPr>
            <a:t>Planes de contingencia</a:t>
          </a:r>
          <a:r>
            <a:rPr lang="es-CO"/>
            <a:t> </a:t>
          </a:r>
        </a:p>
        <a:p>
          <a:r>
            <a:rPr lang="es-CO" sz="1100" b="0" i="0" u="none" strike="noStrike">
              <a:solidFill>
                <a:schemeClr val="dk1"/>
              </a:solidFill>
              <a:effectLst/>
              <a:latin typeface="+mn-lt"/>
              <a:ea typeface="+mn-ea"/>
              <a:cs typeface="+mn-cs"/>
            </a:rPr>
            <a:t>Arreglos contractuales</a:t>
          </a:r>
          <a:r>
            <a:rPr lang="es-CO"/>
            <a:t> </a:t>
          </a:r>
        </a:p>
        <a:p>
          <a:r>
            <a:rPr lang="es-CO" sz="1100" b="0" i="0" u="none" strike="noStrike">
              <a:solidFill>
                <a:schemeClr val="dk1"/>
              </a:solidFill>
              <a:effectLst/>
              <a:latin typeface="+mn-lt"/>
              <a:ea typeface="+mn-ea"/>
              <a:cs typeface="+mn-cs"/>
            </a:rPr>
            <a:t>Condiciones contractuales</a:t>
          </a:r>
          <a:r>
            <a:rPr lang="es-CO"/>
            <a:t> </a:t>
          </a:r>
        </a:p>
        <a:p>
          <a:r>
            <a:rPr lang="es-CO" sz="1100" b="0" i="0" u="none" strike="noStrike">
              <a:solidFill>
                <a:schemeClr val="dk1"/>
              </a:solidFill>
              <a:effectLst/>
              <a:latin typeface="+mn-lt"/>
              <a:ea typeface="+mn-ea"/>
              <a:cs typeface="+mn-cs"/>
            </a:rPr>
            <a:t>Características de diseño</a:t>
          </a:r>
          <a:r>
            <a:rPr lang="es-CO"/>
            <a:t> </a:t>
          </a:r>
          <a:r>
            <a:rPr lang="es-CO" sz="1100" b="0" i="0" u="none" strike="noStrike">
              <a:solidFill>
                <a:schemeClr val="dk1"/>
              </a:solidFill>
              <a:effectLst/>
              <a:latin typeface="+mn-lt"/>
              <a:ea typeface="+mn-ea"/>
              <a:cs typeface="+mn-cs"/>
            </a:rPr>
            <a:t>Planes de recuperación ante desastres o siniestros</a:t>
          </a:r>
          <a:r>
            <a:rPr lang="es-CO"/>
            <a:t> </a:t>
          </a:r>
          <a:r>
            <a:rPr lang="es-CO" sz="1100" b="0" i="0" u="none" strike="noStrike">
              <a:solidFill>
                <a:schemeClr val="dk1"/>
              </a:solidFill>
              <a:effectLst/>
              <a:latin typeface="+mn-lt"/>
              <a:ea typeface="+mn-ea"/>
              <a:cs typeface="+mn-cs"/>
            </a:rPr>
            <a:t>Establecimiento de políticas para controlar los fraudes</a:t>
          </a:r>
          <a:r>
            <a:rPr lang="es-CO"/>
            <a:t> </a:t>
          </a:r>
        </a:p>
        <a:p>
          <a:r>
            <a:rPr lang="es-CO" sz="1100" b="0" i="0" u="none" strike="noStrike">
              <a:solidFill>
                <a:schemeClr val="dk1"/>
              </a:solidFill>
              <a:effectLst/>
              <a:latin typeface="+mn-lt"/>
              <a:ea typeface="+mn-ea"/>
              <a:cs typeface="+mn-cs"/>
            </a:rPr>
            <a:t>Minimizar la exposición a fuentes de riesgo</a:t>
          </a:r>
          <a:r>
            <a:rPr lang="es-CO"/>
            <a:t> </a:t>
          </a:r>
        </a:p>
        <a:p>
          <a:r>
            <a:rPr lang="es-CO" sz="1100" b="0" i="0" u="none" strike="noStrike">
              <a:solidFill>
                <a:schemeClr val="dk1"/>
              </a:solidFill>
              <a:effectLst/>
              <a:latin typeface="+mn-lt"/>
              <a:ea typeface="+mn-ea"/>
              <a:cs typeface="+mn-cs"/>
            </a:rPr>
            <a:t>Planeación de cartera</a:t>
          </a:r>
          <a:r>
            <a:rPr lang="es-CO"/>
            <a:t> </a:t>
          </a:r>
          <a:r>
            <a:rPr lang="es-CO" sz="1100" b="0" i="0" u="none" strike="noStrike">
              <a:solidFill>
                <a:schemeClr val="dk1"/>
              </a:solidFill>
              <a:effectLst/>
              <a:latin typeface="+mn-lt"/>
              <a:ea typeface="+mn-ea"/>
              <a:cs typeface="+mn-cs"/>
            </a:rPr>
            <a:t>Separación o reubicación de una actividad y recurso</a:t>
          </a:r>
        </a:p>
        <a:p>
          <a:r>
            <a:rPr lang="es-CO"/>
            <a:t> </a:t>
          </a:r>
          <a:r>
            <a:rPr lang="es-CO" sz="1100" b="0" i="0" u="none" strike="noStrike">
              <a:solidFill>
                <a:schemeClr val="dk1"/>
              </a:solidFill>
              <a:effectLst/>
              <a:latin typeface="+mn-lt"/>
              <a:ea typeface="+mn-ea"/>
              <a:cs typeface="+mn-cs"/>
            </a:rPr>
            <a:t>Relaciones públicas</a:t>
          </a:r>
          <a:r>
            <a:rPr lang="es-CO"/>
            <a:t> </a:t>
          </a:r>
          <a:endParaRPr lang="es-ES" sz="1100">
            <a:solidFill>
              <a:schemeClr val="dk1"/>
            </a:solidFill>
            <a:latin typeface="+mn-lt"/>
            <a:ea typeface="+mn-ea"/>
            <a:cs typeface="+mn-cs"/>
          </a:endParaRPr>
        </a:p>
      </xdr:txBody>
    </xdr:sp>
    <xdr:clientData/>
  </xdr:oneCellAnchor>
  <xdr:twoCellAnchor>
    <xdr:from>
      <xdr:col>9</xdr:col>
      <xdr:colOff>504825</xdr:colOff>
      <xdr:row>29</xdr:row>
      <xdr:rowOff>85725</xdr:rowOff>
    </xdr:from>
    <xdr:to>
      <xdr:col>14</xdr:col>
      <xdr:colOff>9525</xdr:colOff>
      <xdr:row>31</xdr:row>
      <xdr:rowOff>219075</xdr:rowOff>
    </xdr:to>
    <xdr:pic>
      <xdr:nvPicPr>
        <xdr:cNvPr id="18" name="Picture 120"/>
        <xdr:cNvPicPr>
          <a:picLocks noChangeAspect="1" noChangeArrowheads="1"/>
        </xdr:cNvPicPr>
      </xdr:nvPicPr>
      <xdr:blipFill>
        <a:blip xmlns:r="http://schemas.openxmlformats.org/officeDocument/2006/relationships" r:embed="rId2" cstate="print"/>
        <a:srcRect/>
        <a:stretch>
          <a:fillRect/>
        </a:stretch>
      </xdr:blipFill>
      <xdr:spPr bwMode="auto">
        <a:xfrm>
          <a:off x="7343775" y="6467475"/>
          <a:ext cx="3314700" cy="704850"/>
        </a:xfrm>
        <a:prstGeom prst="rect">
          <a:avLst/>
        </a:prstGeom>
        <a:noFill/>
        <a:ln w="9525" algn="in">
          <a:noFill/>
          <a:miter lim="800000"/>
          <a:headEnd/>
          <a:tailEnd/>
        </a:ln>
      </xdr:spPr>
    </xdr:pic>
    <xdr:clientData/>
  </xdr:twoCellAnchor>
  <xdr:twoCellAnchor editAs="oneCell">
    <xdr:from>
      <xdr:col>8</xdr:col>
      <xdr:colOff>500783</xdr:colOff>
      <xdr:row>31</xdr:row>
      <xdr:rowOff>257175</xdr:rowOff>
    </xdr:from>
    <xdr:to>
      <xdr:col>15</xdr:col>
      <xdr:colOff>666751</xdr:colOff>
      <xdr:row>40</xdr:row>
      <xdr:rowOff>190500</xdr:rowOff>
    </xdr:to>
    <xdr:pic>
      <xdr:nvPicPr>
        <xdr:cNvPr id="19" name="66 Imagen"/>
        <xdr:cNvPicPr>
          <a:picLocks noChangeAspect="1" noChangeArrowheads="1"/>
        </xdr:cNvPicPr>
      </xdr:nvPicPr>
      <xdr:blipFill>
        <a:blip xmlns:r="http://schemas.openxmlformats.org/officeDocument/2006/relationships" r:embed="rId3" cstate="print"/>
        <a:srcRect/>
        <a:stretch>
          <a:fillRect/>
        </a:stretch>
      </xdr:blipFill>
      <xdr:spPr bwMode="auto">
        <a:xfrm>
          <a:off x="6834908" y="7210425"/>
          <a:ext cx="5347568" cy="2505075"/>
        </a:xfrm>
        <a:prstGeom prst="rect">
          <a:avLst/>
        </a:prstGeom>
        <a:noFill/>
        <a:ln w="9525">
          <a:noFill/>
          <a:miter lim="800000"/>
          <a:headEnd/>
          <a:tailEnd/>
        </a:ln>
      </xdr:spPr>
    </xdr:pic>
    <xdr:clientData/>
  </xdr:twoCellAnchor>
  <xdr:twoCellAnchor editAs="oneCell">
    <xdr:from>
      <xdr:col>9</xdr:col>
      <xdr:colOff>114299</xdr:colOff>
      <xdr:row>46</xdr:row>
      <xdr:rowOff>247649</xdr:rowOff>
    </xdr:from>
    <xdr:to>
      <xdr:col>14</xdr:col>
      <xdr:colOff>304800</xdr:colOff>
      <xdr:row>51</xdr:row>
      <xdr:rowOff>276224</xdr:rowOff>
    </xdr:to>
    <xdr:pic>
      <xdr:nvPicPr>
        <xdr:cNvPr id="23" name="39 Imagen"/>
        <xdr:cNvPicPr>
          <a:picLocks noChangeAspect="1" noChangeArrowheads="1"/>
        </xdr:cNvPicPr>
      </xdr:nvPicPr>
      <xdr:blipFill>
        <a:blip xmlns:r="http://schemas.openxmlformats.org/officeDocument/2006/relationships" r:embed="rId4" cstate="print"/>
        <a:srcRect/>
        <a:stretch>
          <a:fillRect/>
        </a:stretch>
      </xdr:blipFill>
      <xdr:spPr bwMode="auto">
        <a:xfrm>
          <a:off x="6953249" y="11487149"/>
          <a:ext cx="4000501" cy="1457325"/>
        </a:xfrm>
        <a:prstGeom prst="rect">
          <a:avLst/>
        </a:prstGeom>
        <a:noFill/>
        <a:ln w="9525">
          <a:noFill/>
          <a:miter lim="800000"/>
          <a:headEnd/>
          <a:tailEnd/>
        </a:ln>
      </xdr:spPr>
    </xdr:pic>
    <xdr:clientData/>
  </xdr:twoCellAnchor>
  <xdr:twoCellAnchor>
    <xdr:from>
      <xdr:col>0</xdr:col>
      <xdr:colOff>112568</xdr:colOff>
      <xdr:row>0</xdr:row>
      <xdr:rowOff>89189</xdr:rowOff>
    </xdr:from>
    <xdr:to>
      <xdr:col>0</xdr:col>
      <xdr:colOff>917864</xdr:colOff>
      <xdr:row>0</xdr:row>
      <xdr:rowOff>891887</xdr:rowOff>
    </xdr:to>
    <xdr:pic>
      <xdr:nvPicPr>
        <xdr:cNvPr id="2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568" y="89189"/>
          <a:ext cx="805296" cy="802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666750</xdr:colOff>
      <xdr:row>40</xdr:row>
      <xdr:rowOff>228599</xdr:rowOff>
    </xdr:from>
    <xdr:to>
      <xdr:col>14</xdr:col>
      <xdr:colOff>714375</xdr:colOff>
      <xdr:row>47</xdr:row>
      <xdr:rowOff>9524</xdr:rowOff>
    </xdr:to>
    <xdr:pic>
      <xdr:nvPicPr>
        <xdr:cNvPr id="25" name="24 Imagen"/>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38950" y="9753599"/>
          <a:ext cx="4791075" cy="1781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148936</xdr:colOff>
      <xdr:row>0</xdr:row>
      <xdr:rowOff>8658</xdr:rowOff>
    </xdr:from>
    <xdr:to>
      <xdr:col>2</xdr:col>
      <xdr:colOff>808291</xdr:colOff>
      <xdr:row>3</xdr:row>
      <xdr:rowOff>265834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936" y="8658"/>
          <a:ext cx="936446" cy="828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457</xdr:row>
      <xdr:rowOff>0</xdr:rowOff>
    </xdr:from>
    <xdr:to>
      <xdr:col>5</xdr:col>
      <xdr:colOff>244929</xdr:colOff>
      <xdr:row>476</xdr:row>
      <xdr:rowOff>13610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762000</xdr:colOff>
      <xdr:row>457</xdr:row>
      <xdr:rowOff>13607</xdr:rowOff>
    </xdr:from>
    <xdr:to>
      <xdr:col>14</xdr:col>
      <xdr:colOff>258536</xdr:colOff>
      <xdr:row>476</xdr:row>
      <xdr:rowOff>27215</xdr:rowOff>
    </xdr:to>
    <xdr:graphicFrame macro="">
      <xdr:nvGraphicFramePr>
        <xdr:cNvPr id="4"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47625</xdr:colOff>
      <xdr:row>54</xdr:row>
      <xdr:rowOff>0</xdr:rowOff>
    </xdr:from>
    <xdr:to>
      <xdr:col>35</xdr:col>
      <xdr:colOff>609600</xdr:colOff>
      <xdr:row>56</xdr:row>
      <xdr:rowOff>133350</xdr:rowOff>
    </xdr:to>
    <xdr:sp macro="" textlink="">
      <xdr:nvSpPr>
        <xdr:cNvPr id="6" name="5 Elipse"/>
        <xdr:cNvSpPr/>
      </xdr:nvSpPr>
      <xdr:spPr>
        <a:xfrm>
          <a:off x="11477625" y="5238750"/>
          <a:ext cx="561975" cy="561975"/>
        </a:xfrm>
        <a:prstGeom prst="ellipse">
          <a:avLst/>
        </a:prstGeom>
        <a:solidFill>
          <a:srgbClr val="00B0F0"/>
        </a:solidFill>
        <a:ln>
          <a:solidFill>
            <a:srgbClr val="00B0F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35</xdr:col>
      <xdr:colOff>47625</xdr:colOff>
      <xdr:row>57</xdr:row>
      <xdr:rowOff>85725</xdr:rowOff>
    </xdr:from>
    <xdr:to>
      <xdr:col>35</xdr:col>
      <xdr:colOff>609600</xdr:colOff>
      <xdr:row>59</xdr:row>
      <xdr:rowOff>161925</xdr:rowOff>
    </xdr:to>
    <xdr:sp macro="" textlink="">
      <xdr:nvSpPr>
        <xdr:cNvPr id="7" name="6 Elipse"/>
        <xdr:cNvSpPr/>
      </xdr:nvSpPr>
      <xdr:spPr>
        <a:xfrm>
          <a:off x="11477625" y="5943600"/>
          <a:ext cx="561975" cy="533400"/>
        </a:xfrm>
        <a:prstGeom prst="ellipse">
          <a:avLst/>
        </a:prstGeom>
        <a:solidFill>
          <a:srgbClr val="FFFF00"/>
        </a:solidFill>
        <a:ln>
          <a:solidFill>
            <a:srgbClr val="FFFF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35</xdr:col>
      <xdr:colOff>38100</xdr:colOff>
      <xdr:row>60</xdr:row>
      <xdr:rowOff>123825</xdr:rowOff>
    </xdr:from>
    <xdr:to>
      <xdr:col>35</xdr:col>
      <xdr:colOff>600075</xdr:colOff>
      <xdr:row>63</xdr:row>
      <xdr:rowOff>38100</xdr:rowOff>
    </xdr:to>
    <xdr:sp macro="" textlink="">
      <xdr:nvSpPr>
        <xdr:cNvPr id="8" name="7 Elipse"/>
        <xdr:cNvSpPr/>
      </xdr:nvSpPr>
      <xdr:spPr>
        <a:xfrm>
          <a:off x="11468100" y="6629400"/>
          <a:ext cx="561975" cy="533400"/>
        </a:xfrm>
        <a:prstGeom prst="ellipse">
          <a:avLst/>
        </a:prstGeom>
        <a:solidFill>
          <a:srgbClr val="FFC000"/>
        </a:solidFill>
        <a:ln>
          <a:solidFill>
            <a:srgbClr val="FFC0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35</xdr:col>
      <xdr:colOff>28575</xdr:colOff>
      <xdr:row>64</xdr:row>
      <xdr:rowOff>19050</xdr:rowOff>
    </xdr:from>
    <xdr:to>
      <xdr:col>35</xdr:col>
      <xdr:colOff>590550</xdr:colOff>
      <xdr:row>66</xdr:row>
      <xdr:rowOff>142875</xdr:rowOff>
    </xdr:to>
    <xdr:sp macro="" textlink="">
      <xdr:nvSpPr>
        <xdr:cNvPr id="9" name="8 Elipse"/>
        <xdr:cNvSpPr/>
      </xdr:nvSpPr>
      <xdr:spPr>
        <a:xfrm>
          <a:off x="11458575" y="7334250"/>
          <a:ext cx="561975" cy="581025"/>
        </a:xfrm>
        <a:prstGeom prst="ellipse">
          <a:avLst/>
        </a:prstGeom>
        <a:solidFill>
          <a:srgbClr val="FF0000"/>
        </a:solidFill>
        <a:ln>
          <a:solidFill>
            <a:srgbClr val="FF00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47625</xdr:colOff>
      <xdr:row>48</xdr:row>
      <xdr:rowOff>0</xdr:rowOff>
    </xdr:from>
    <xdr:to>
      <xdr:col>35</xdr:col>
      <xdr:colOff>609600</xdr:colOff>
      <xdr:row>50</xdr:row>
      <xdr:rowOff>133350</xdr:rowOff>
    </xdr:to>
    <xdr:sp macro="" textlink="">
      <xdr:nvSpPr>
        <xdr:cNvPr id="6" name="5 Elipse"/>
        <xdr:cNvSpPr/>
      </xdr:nvSpPr>
      <xdr:spPr>
        <a:xfrm>
          <a:off x="11353800" y="10610850"/>
          <a:ext cx="561975" cy="561975"/>
        </a:xfrm>
        <a:prstGeom prst="ellipse">
          <a:avLst/>
        </a:prstGeom>
        <a:solidFill>
          <a:srgbClr val="00B0F0"/>
        </a:solidFill>
        <a:ln>
          <a:solidFill>
            <a:srgbClr val="00B0F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l"/>
          <a:endParaRPr lang="es-CO" sz="1100"/>
        </a:p>
      </xdr:txBody>
    </xdr:sp>
    <xdr:clientData/>
  </xdr:twoCellAnchor>
  <xdr:twoCellAnchor>
    <xdr:from>
      <xdr:col>35</xdr:col>
      <xdr:colOff>47625</xdr:colOff>
      <xdr:row>51</xdr:row>
      <xdr:rowOff>85725</xdr:rowOff>
    </xdr:from>
    <xdr:to>
      <xdr:col>35</xdr:col>
      <xdr:colOff>609600</xdr:colOff>
      <xdr:row>53</xdr:row>
      <xdr:rowOff>161925</xdr:rowOff>
    </xdr:to>
    <xdr:sp macro="" textlink="">
      <xdr:nvSpPr>
        <xdr:cNvPr id="7" name="6 Elipse"/>
        <xdr:cNvSpPr/>
      </xdr:nvSpPr>
      <xdr:spPr>
        <a:xfrm>
          <a:off x="11353800" y="11315700"/>
          <a:ext cx="561975" cy="504825"/>
        </a:xfrm>
        <a:prstGeom prst="ellipse">
          <a:avLst/>
        </a:prstGeom>
        <a:solidFill>
          <a:srgbClr val="FFFF00"/>
        </a:solidFill>
        <a:ln>
          <a:solidFill>
            <a:srgbClr val="FFFF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35</xdr:col>
      <xdr:colOff>38100</xdr:colOff>
      <xdr:row>54</xdr:row>
      <xdr:rowOff>123825</xdr:rowOff>
    </xdr:from>
    <xdr:to>
      <xdr:col>35</xdr:col>
      <xdr:colOff>600075</xdr:colOff>
      <xdr:row>57</xdr:row>
      <xdr:rowOff>38100</xdr:rowOff>
    </xdr:to>
    <xdr:sp macro="" textlink="">
      <xdr:nvSpPr>
        <xdr:cNvPr id="8" name="7 Elipse"/>
        <xdr:cNvSpPr/>
      </xdr:nvSpPr>
      <xdr:spPr>
        <a:xfrm>
          <a:off x="11344275" y="11972925"/>
          <a:ext cx="561975" cy="533400"/>
        </a:xfrm>
        <a:prstGeom prst="ellipse">
          <a:avLst/>
        </a:prstGeom>
        <a:solidFill>
          <a:srgbClr val="FFC000"/>
        </a:solidFill>
        <a:ln>
          <a:solidFill>
            <a:srgbClr val="FFC0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twoCellAnchor>
    <xdr:from>
      <xdr:col>35</xdr:col>
      <xdr:colOff>28575</xdr:colOff>
      <xdr:row>58</xdr:row>
      <xdr:rowOff>19050</xdr:rowOff>
    </xdr:from>
    <xdr:to>
      <xdr:col>35</xdr:col>
      <xdr:colOff>590550</xdr:colOff>
      <xdr:row>60</xdr:row>
      <xdr:rowOff>142875</xdr:rowOff>
    </xdr:to>
    <xdr:sp macro="" textlink="">
      <xdr:nvSpPr>
        <xdr:cNvPr id="9" name="8 Elipse"/>
        <xdr:cNvSpPr/>
      </xdr:nvSpPr>
      <xdr:spPr>
        <a:xfrm>
          <a:off x="11334750" y="12677775"/>
          <a:ext cx="561975" cy="552450"/>
        </a:xfrm>
        <a:prstGeom prst="ellipse">
          <a:avLst/>
        </a:prstGeom>
        <a:solidFill>
          <a:srgbClr val="FF0000"/>
        </a:solidFill>
        <a:ln>
          <a:solidFill>
            <a:srgbClr val="FF0000"/>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marL="0" indent="0" algn="l"/>
          <a:endParaRPr lang="es-CO" sz="110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K13"/>
  <sheetViews>
    <sheetView showGridLines="0" showRowColHeaders="0" zoomScale="130" zoomScaleNormal="130" workbookViewId="0">
      <selection activeCell="D7" sqref="D7"/>
    </sheetView>
  </sheetViews>
  <sheetFormatPr baseColWidth="10" defaultRowHeight="15" x14ac:dyDescent="0.25"/>
  <cols>
    <col min="2" max="2" width="12.28515625" bestFit="1" customWidth="1"/>
    <col min="3" max="3" width="2.140625" bestFit="1" customWidth="1"/>
    <col min="4" max="4" width="13" bestFit="1" customWidth="1"/>
    <col min="5" max="5" width="8.140625" bestFit="1" customWidth="1"/>
    <col min="6" max="6" width="10.5703125" bestFit="1" customWidth="1"/>
    <col min="7" max="7" width="7" bestFit="1" customWidth="1"/>
    <col min="8" max="8" width="11.28515625" bestFit="1" customWidth="1"/>
    <col min="10" max="10" width="2.7109375" bestFit="1" customWidth="1"/>
    <col min="11" max="11" width="24" bestFit="1" customWidth="1"/>
  </cols>
  <sheetData>
    <row r="2" spans="2:11" ht="31.5" customHeight="1" x14ac:dyDescent="0.25">
      <c r="D2" s="437" t="s">
        <v>20</v>
      </c>
      <c r="E2" s="437"/>
      <c r="F2" s="437"/>
      <c r="G2" s="437"/>
      <c r="H2" s="437"/>
    </row>
    <row r="4" spans="2:11" x14ac:dyDescent="0.25">
      <c r="E4" s="1" t="s">
        <v>4</v>
      </c>
    </row>
    <row r="5" spans="2:11" x14ac:dyDescent="0.25">
      <c r="B5" s="1" t="s">
        <v>3</v>
      </c>
      <c r="D5" t="s">
        <v>15</v>
      </c>
      <c r="E5" t="s">
        <v>16</v>
      </c>
      <c r="F5" t="s">
        <v>17</v>
      </c>
      <c r="G5" t="s">
        <v>18</v>
      </c>
      <c r="H5" t="s">
        <v>19</v>
      </c>
    </row>
    <row r="6" spans="2:11" ht="15.75" thickBot="1" x14ac:dyDescent="0.3">
      <c r="D6">
        <v>1</v>
      </c>
      <c r="E6">
        <v>2</v>
      </c>
      <c r="F6">
        <v>3</v>
      </c>
      <c r="G6">
        <v>4</v>
      </c>
      <c r="H6">
        <v>5</v>
      </c>
    </row>
    <row r="7" spans="2:11" x14ac:dyDescent="0.25">
      <c r="B7" t="s">
        <v>0</v>
      </c>
      <c r="C7">
        <v>1</v>
      </c>
      <c r="D7" s="2" t="s">
        <v>6</v>
      </c>
      <c r="E7" s="2" t="s">
        <v>6</v>
      </c>
      <c r="F7" s="3" t="s">
        <v>7</v>
      </c>
      <c r="G7" s="13" t="s">
        <v>10</v>
      </c>
      <c r="H7" s="13" t="s">
        <v>10</v>
      </c>
      <c r="J7" s="6" t="s">
        <v>6</v>
      </c>
      <c r="K7" s="7" t="s">
        <v>5</v>
      </c>
    </row>
    <row r="8" spans="2:11" x14ac:dyDescent="0.25">
      <c r="B8" t="s">
        <v>13</v>
      </c>
      <c r="C8">
        <v>2</v>
      </c>
      <c r="D8" s="2" t="s">
        <v>6</v>
      </c>
      <c r="E8" s="2" t="s">
        <v>6</v>
      </c>
      <c r="F8" s="3" t="s">
        <v>7</v>
      </c>
      <c r="G8" s="13" t="s">
        <v>10</v>
      </c>
      <c r="H8" s="4" t="s">
        <v>11</v>
      </c>
      <c r="J8" s="8" t="s">
        <v>7</v>
      </c>
      <c r="K8" s="9" t="s">
        <v>8</v>
      </c>
    </row>
    <row r="9" spans="2:11" x14ac:dyDescent="0.25">
      <c r="B9" t="s">
        <v>1</v>
      </c>
      <c r="C9">
        <v>3</v>
      </c>
      <c r="D9" s="2" t="s">
        <v>6</v>
      </c>
      <c r="E9" s="3" t="s">
        <v>7</v>
      </c>
      <c r="F9" s="13" t="s">
        <v>10</v>
      </c>
      <c r="G9" s="4" t="s">
        <v>11</v>
      </c>
      <c r="H9" s="4" t="s">
        <v>11</v>
      </c>
      <c r="J9" s="10" t="s">
        <v>10</v>
      </c>
      <c r="K9" s="9" t="s">
        <v>9</v>
      </c>
    </row>
    <row r="10" spans="2:11" ht="15.75" thickBot="1" x14ac:dyDescent="0.3">
      <c r="B10" t="s">
        <v>14</v>
      </c>
      <c r="C10">
        <v>4</v>
      </c>
      <c r="D10" s="3" t="s">
        <v>7</v>
      </c>
      <c r="E10" s="13" t="s">
        <v>10</v>
      </c>
      <c r="F10" s="13" t="s">
        <v>10</v>
      </c>
      <c r="G10" s="4" t="s">
        <v>11</v>
      </c>
      <c r="H10" s="4" t="s">
        <v>11</v>
      </c>
      <c r="J10" s="11" t="s">
        <v>11</v>
      </c>
      <c r="K10" s="12" t="s">
        <v>12</v>
      </c>
    </row>
    <row r="11" spans="2:11" x14ac:dyDescent="0.25">
      <c r="B11" t="s">
        <v>2</v>
      </c>
      <c r="C11">
        <v>5</v>
      </c>
      <c r="D11" s="13" t="s">
        <v>10</v>
      </c>
      <c r="E11" s="13" t="s">
        <v>10</v>
      </c>
      <c r="F11" s="4" t="s">
        <v>11</v>
      </c>
      <c r="G11" s="4" t="s">
        <v>11</v>
      </c>
      <c r="H11" s="4" t="s">
        <v>11</v>
      </c>
    </row>
    <row r="13" spans="2:11" x14ac:dyDescent="0.25">
      <c r="G13" s="5"/>
      <c r="H13" s="5"/>
    </row>
  </sheetData>
  <mergeCells count="1">
    <mergeCell ref="D2:H2"/>
  </mergeCells>
  <conditionalFormatting sqref="D14">
    <cfRule type="expression" dxfId="62" priority="1">
      <formula>$D$14="ZONA DE RIESGO BAJA"</formula>
    </cfRule>
    <cfRule type="expression" dxfId="61" priority="2">
      <formula>$D$14="ZONA DE RIESGO MODERADA"</formula>
    </cfRule>
    <cfRule type="expression" dxfId="60" priority="3">
      <formula>$D$14="ZONA DE RIESGO ALTA"</formula>
    </cfRule>
    <cfRule type="expression" dxfId="59" priority="4">
      <formula>$D$14="ZONA DE RIESGO EXTREMA"</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P94"/>
  <sheetViews>
    <sheetView workbookViewId="0">
      <selection activeCell="A4" sqref="A4:A15"/>
    </sheetView>
  </sheetViews>
  <sheetFormatPr baseColWidth="10" defaultRowHeight="15" x14ac:dyDescent="0.25"/>
  <cols>
    <col min="1" max="1" width="16.5703125" style="221" customWidth="1"/>
    <col min="2" max="8" width="11.42578125" style="221"/>
    <col min="9" max="9" width="6" style="221" customWidth="1"/>
    <col min="10" max="16384" width="11.42578125" style="221"/>
  </cols>
  <sheetData>
    <row r="1" spans="1:16" ht="73.5" customHeight="1" x14ac:dyDescent="0.4">
      <c r="A1" s="268"/>
      <c r="B1" s="476" t="s">
        <v>131</v>
      </c>
      <c r="C1" s="477"/>
      <c r="D1" s="477"/>
      <c r="E1" s="477"/>
      <c r="F1" s="477"/>
      <c r="G1" s="477"/>
      <c r="H1" s="477"/>
      <c r="I1" s="477"/>
      <c r="J1" s="477"/>
      <c r="K1" s="477"/>
      <c r="L1" s="477"/>
      <c r="M1" s="477"/>
      <c r="N1" s="477"/>
      <c r="O1" s="477"/>
      <c r="P1" s="478"/>
    </row>
    <row r="2" spans="1:16" ht="15.75" thickBot="1" x14ac:dyDescent="0.3">
      <c r="A2" s="228"/>
      <c r="B2" s="229"/>
      <c r="C2" s="229"/>
      <c r="D2" s="229"/>
      <c r="E2" s="229"/>
      <c r="F2" s="229"/>
      <c r="G2" s="229"/>
      <c r="H2" s="229"/>
      <c r="I2" s="229"/>
      <c r="J2" s="229"/>
      <c r="K2" s="229"/>
      <c r="L2" s="229"/>
      <c r="M2" s="229"/>
      <c r="N2" s="229"/>
      <c r="O2" s="229"/>
      <c r="P2" s="229"/>
    </row>
    <row r="3" spans="1:16" ht="15" customHeight="1" x14ac:dyDescent="0.25">
      <c r="A3" s="246" t="s">
        <v>198</v>
      </c>
      <c r="B3" s="315"/>
      <c r="C3" s="315"/>
      <c r="D3" s="315"/>
      <c r="E3" s="315"/>
      <c r="F3" s="315"/>
      <c r="G3" s="315"/>
      <c r="H3" s="460"/>
      <c r="I3" s="472"/>
      <c r="J3" s="479"/>
      <c r="K3" s="479"/>
      <c r="L3" s="479"/>
      <c r="M3" s="479"/>
      <c r="N3" s="479"/>
      <c r="O3" s="479"/>
      <c r="P3" s="480"/>
    </row>
    <row r="4" spans="1:16" ht="15" customHeight="1" x14ac:dyDescent="0.25">
      <c r="A4" s="455"/>
      <c r="B4" s="469" t="s">
        <v>200</v>
      </c>
      <c r="C4" s="469"/>
      <c r="D4" s="469"/>
      <c r="E4" s="469"/>
      <c r="F4" s="469"/>
      <c r="G4" s="469"/>
      <c r="H4" s="461"/>
      <c r="I4" s="473"/>
      <c r="J4" s="481" t="s">
        <v>199</v>
      </c>
      <c r="K4" s="481"/>
      <c r="L4" s="481"/>
      <c r="M4" s="481"/>
      <c r="N4" s="481"/>
      <c r="O4" s="481"/>
      <c r="P4" s="245"/>
    </row>
    <row r="5" spans="1:16" ht="15" customHeight="1" x14ac:dyDescent="0.25">
      <c r="A5" s="455"/>
      <c r="B5" s="469"/>
      <c r="C5" s="469"/>
      <c r="D5" s="469"/>
      <c r="E5" s="469"/>
      <c r="F5" s="469"/>
      <c r="G5" s="469"/>
      <c r="H5" s="461"/>
      <c r="I5" s="473"/>
      <c r="J5" s="481"/>
      <c r="K5" s="481"/>
      <c r="L5" s="481"/>
      <c r="M5" s="481"/>
      <c r="N5" s="481"/>
      <c r="O5" s="481"/>
      <c r="P5" s="245"/>
    </row>
    <row r="6" spans="1:16" ht="15" customHeight="1" x14ac:dyDescent="0.25">
      <c r="A6" s="455"/>
      <c r="B6" s="469"/>
      <c r="C6" s="469"/>
      <c r="D6" s="469"/>
      <c r="E6" s="469"/>
      <c r="F6" s="469"/>
      <c r="G6" s="469"/>
      <c r="H6" s="461"/>
      <c r="I6" s="473"/>
      <c r="J6" s="481"/>
      <c r="K6" s="481"/>
      <c r="L6" s="481"/>
      <c r="M6" s="481"/>
      <c r="N6" s="481"/>
      <c r="O6" s="481"/>
      <c r="P6" s="245"/>
    </row>
    <row r="7" spans="1:16" ht="15" customHeight="1" x14ac:dyDescent="0.25">
      <c r="A7" s="455"/>
      <c r="B7" s="469"/>
      <c r="C7" s="469"/>
      <c r="D7" s="469"/>
      <c r="E7" s="469"/>
      <c r="F7" s="469"/>
      <c r="G7" s="469"/>
      <c r="H7" s="461"/>
      <c r="I7" s="473"/>
      <c r="J7" s="481"/>
      <c r="K7" s="481"/>
      <c r="L7" s="481"/>
      <c r="M7" s="481"/>
      <c r="N7" s="481"/>
      <c r="O7" s="481"/>
      <c r="P7" s="245"/>
    </row>
    <row r="8" spans="1:16" ht="15" customHeight="1" x14ac:dyDescent="0.25">
      <c r="A8" s="455"/>
      <c r="B8" s="469"/>
      <c r="C8" s="469"/>
      <c r="D8" s="469"/>
      <c r="E8" s="469"/>
      <c r="F8" s="469"/>
      <c r="G8" s="469"/>
      <c r="H8" s="461"/>
      <c r="I8" s="473"/>
      <c r="J8" s="481"/>
      <c r="K8" s="481"/>
      <c r="L8" s="481"/>
      <c r="M8" s="481"/>
      <c r="N8" s="481"/>
      <c r="O8" s="481"/>
      <c r="P8" s="245"/>
    </row>
    <row r="9" spans="1:16" ht="15" customHeight="1" x14ac:dyDescent="0.25">
      <c r="A9" s="455"/>
      <c r="B9" s="469"/>
      <c r="C9" s="469"/>
      <c r="D9" s="469"/>
      <c r="E9" s="469"/>
      <c r="F9" s="469"/>
      <c r="G9" s="469"/>
      <c r="H9" s="461"/>
      <c r="I9" s="473"/>
      <c r="J9" s="481"/>
      <c r="K9" s="481"/>
      <c r="L9" s="481"/>
      <c r="M9" s="481"/>
      <c r="N9" s="481"/>
      <c r="O9" s="481"/>
      <c r="P9" s="245"/>
    </row>
    <row r="10" spans="1:16" ht="15" customHeight="1" x14ac:dyDescent="0.25">
      <c r="A10" s="455"/>
      <c r="B10" s="469"/>
      <c r="C10" s="469"/>
      <c r="D10" s="469"/>
      <c r="E10" s="469"/>
      <c r="F10" s="469"/>
      <c r="G10" s="469"/>
      <c r="H10" s="461"/>
      <c r="I10" s="473"/>
      <c r="J10" s="481"/>
      <c r="K10" s="481"/>
      <c r="L10" s="481"/>
      <c r="M10" s="481"/>
      <c r="N10" s="481"/>
      <c r="O10" s="481"/>
      <c r="P10" s="245"/>
    </row>
    <row r="11" spans="1:16" ht="15" customHeight="1" x14ac:dyDescent="0.25">
      <c r="A11" s="455"/>
      <c r="B11" s="469"/>
      <c r="C11" s="469"/>
      <c r="D11" s="469"/>
      <c r="E11" s="469"/>
      <c r="F11" s="469"/>
      <c r="G11" s="469"/>
      <c r="H11" s="461"/>
      <c r="I11" s="473"/>
      <c r="J11" s="481"/>
      <c r="K11" s="481"/>
      <c r="L11" s="481"/>
      <c r="M11" s="481"/>
      <c r="N11" s="481"/>
      <c r="O11" s="481"/>
      <c r="P11" s="245"/>
    </row>
    <row r="12" spans="1:16" ht="15" customHeight="1" x14ac:dyDescent="0.25">
      <c r="A12" s="455"/>
      <c r="B12" s="469"/>
      <c r="C12" s="469"/>
      <c r="D12" s="469"/>
      <c r="E12" s="469"/>
      <c r="F12" s="469"/>
      <c r="G12" s="469"/>
      <c r="H12" s="461"/>
      <c r="I12" s="473"/>
      <c r="J12" s="481"/>
      <c r="K12" s="481"/>
      <c r="L12" s="481"/>
      <c r="M12" s="481"/>
      <c r="N12" s="481"/>
      <c r="O12" s="481"/>
      <c r="P12" s="245"/>
    </row>
    <row r="13" spans="1:16" ht="15" customHeight="1" x14ac:dyDescent="0.25">
      <c r="A13" s="455"/>
      <c r="B13" s="469"/>
      <c r="C13" s="469"/>
      <c r="D13" s="469"/>
      <c r="E13" s="469"/>
      <c r="F13" s="469"/>
      <c r="G13" s="469"/>
      <c r="H13" s="461"/>
      <c r="I13" s="473"/>
      <c r="J13" s="481"/>
      <c r="K13" s="481"/>
      <c r="L13" s="481"/>
      <c r="M13" s="481"/>
      <c r="N13" s="481"/>
      <c r="O13" s="481"/>
      <c r="P13" s="245"/>
    </row>
    <row r="14" spans="1:16" ht="15" customHeight="1" x14ac:dyDescent="0.25">
      <c r="A14" s="455"/>
      <c r="B14" s="469"/>
      <c r="C14" s="469"/>
      <c r="D14" s="469"/>
      <c r="E14" s="469"/>
      <c r="F14" s="469"/>
      <c r="G14" s="469"/>
      <c r="H14" s="461"/>
      <c r="I14" s="473"/>
      <c r="J14" s="481"/>
      <c r="K14" s="481"/>
      <c r="L14" s="481"/>
      <c r="M14" s="481"/>
      <c r="N14" s="481"/>
      <c r="O14" s="481"/>
      <c r="P14" s="245"/>
    </row>
    <row r="15" spans="1:16" ht="15.75" thickBot="1" x14ac:dyDescent="0.3">
      <c r="A15" s="456"/>
      <c r="B15" s="464"/>
      <c r="C15" s="464"/>
      <c r="D15" s="464"/>
      <c r="E15" s="464"/>
      <c r="F15" s="464"/>
      <c r="G15" s="464"/>
      <c r="H15" s="462"/>
      <c r="I15" s="474"/>
      <c r="J15" s="236"/>
      <c r="K15" s="236"/>
      <c r="L15" s="236"/>
      <c r="M15" s="236"/>
      <c r="N15" s="236"/>
      <c r="O15" s="236"/>
      <c r="P15" s="237"/>
    </row>
    <row r="16" spans="1:16" x14ac:dyDescent="0.25">
      <c r="A16" s="227"/>
      <c r="B16" s="229"/>
      <c r="C16" s="229"/>
      <c r="D16" s="229"/>
      <c r="E16" s="229"/>
      <c r="F16" s="229"/>
      <c r="G16" s="229"/>
      <c r="H16" s="229"/>
      <c r="I16" s="229"/>
      <c r="J16" s="229"/>
      <c r="K16" s="229"/>
      <c r="L16" s="229"/>
      <c r="M16" s="229"/>
      <c r="N16" s="229"/>
      <c r="O16" s="229"/>
      <c r="P16" s="229"/>
    </row>
    <row r="17" spans="1:16" ht="15.75" thickBot="1" x14ac:dyDescent="0.3">
      <c r="A17" s="227"/>
      <c r="B17" s="229"/>
      <c r="C17" s="229"/>
      <c r="D17" s="229"/>
      <c r="E17" s="229"/>
      <c r="F17" s="229"/>
      <c r="G17" s="229"/>
      <c r="H17" s="229"/>
      <c r="I17" s="229"/>
      <c r="J17" s="229"/>
      <c r="K17" s="229"/>
      <c r="L17" s="229"/>
      <c r="M17" s="229"/>
      <c r="N17" s="229"/>
      <c r="O17" s="229"/>
      <c r="P17" s="229"/>
    </row>
    <row r="18" spans="1:16" x14ac:dyDescent="0.25">
      <c r="A18" s="247" t="s">
        <v>201</v>
      </c>
      <c r="B18" s="470"/>
      <c r="C18" s="470"/>
      <c r="D18" s="470"/>
      <c r="E18" s="470"/>
      <c r="F18" s="470"/>
      <c r="G18" s="470"/>
      <c r="H18" s="460"/>
      <c r="I18" s="472"/>
      <c r="J18" s="479"/>
      <c r="K18" s="479"/>
      <c r="L18" s="479"/>
      <c r="M18" s="479"/>
      <c r="N18" s="479"/>
      <c r="O18" s="479"/>
      <c r="P18" s="480"/>
    </row>
    <row r="19" spans="1:16" ht="15" customHeight="1" x14ac:dyDescent="0.25">
      <c r="A19" s="463"/>
      <c r="B19" s="471"/>
      <c r="C19" s="471"/>
      <c r="D19" s="471"/>
      <c r="E19" s="471"/>
      <c r="F19" s="471"/>
      <c r="G19" s="471"/>
      <c r="H19" s="461"/>
      <c r="I19" s="473"/>
      <c r="J19" s="454" t="s">
        <v>202</v>
      </c>
      <c r="K19" s="454"/>
      <c r="L19" s="454"/>
      <c r="M19" s="454"/>
      <c r="N19" s="454"/>
      <c r="O19" s="454"/>
      <c r="P19" s="245"/>
    </row>
    <row r="20" spans="1:16" ht="21" customHeight="1" x14ac:dyDescent="0.25">
      <c r="A20" s="463"/>
      <c r="B20" s="469" t="s">
        <v>203</v>
      </c>
      <c r="C20" s="469"/>
      <c r="D20" s="469"/>
      <c r="E20" s="469"/>
      <c r="F20" s="469"/>
      <c r="G20" s="469"/>
      <c r="H20" s="461"/>
      <c r="I20" s="473"/>
      <c r="J20" s="244"/>
      <c r="K20" s="453" t="s">
        <v>204</v>
      </c>
      <c r="L20" s="453"/>
      <c r="M20" s="453"/>
      <c r="N20" s="453"/>
      <c r="O20" s="453"/>
      <c r="P20" s="482"/>
    </row>
    <row r="21" spans="1:16" ht="15" customHeight="1" x14ac:dyDescent="0.25">
      <c r="A21" s="463"/>
      <c r="B21" s="469"/>
      <c r="C21" s="469"/>
      <c r="D21" s="469"/>
      <c r="E21" s="469"/>
      <c r="F21" s="469"/>
      <c r="G21" s="469"/>
      <c r="H21" s="461"/>
      <c r="I21" s="473"/>
      <c r="J21" s="231"/>
      <c r="K21" s="453" t="s">
        <v>205</v>
      </c>
      <c r="L21" s="453"/>
      <c r="M21" s="453"/>
      <c r="N21" s="453"/>
      <c r="O21" s="453"/>
      <c r="P21" s="482"/>
    </row>
    <row r="22" spans="1:16" x14ac:dyDescent="0.25">
      <c r="A22" s="463"/>
      <c r="B22" s="469"/>
      <c r="C22" s="469"/>
      <c r="D22" s="469"/>
      <c r="E22" s="469"/>
      <c r="F22" s="469"/>
      <c r="G22" s="469"/>
      <c r="H22" s="461"/>
      <c r="I22" s="473"/>
      <c r="J22" s="244"/>
      <c r="K22" s="453" t="s">
        <v>266</v>
      </c>
      <c r="L22" s="453"/>
      <c r="M22" s="453"/>
      <c r="N22" s="453"/>
      <c r="O22" s="453"/>
      <c r="P22" s="482"/>
    </row>
    <row r="23" spans="1:16" x14ac:dyDescent="0.25">
      <c r="A23" s="463"/>
      <c r="B23" s="469"/>
      <c r="C23" s="469"/>
      <c r="D23" s="469"/>
      <c r="E23" s="469"/>
      <c r="F23" s="469"/>
      <c r="G23" s="469"/>
      <c r="H23" s="461"/>
      <c r="I23" s="473"/>
      <c r="J23" s="453"/>
      <c r="K23" s="453"/>
      <c r="L23" s="453"/>
      <c r="M23" s="453"/>
      <c r="N23" s="453"/>
      <c r="O23" s="453"/>
      <c r="P23" s="245"/>
    </row>
    <row r="24" spans="1:16" x14ac:dyDescent="0.25">
      <c r="A24" s="463"/>
      <c r="B24" s="469"/>
      <c r="C24" s="469"/>
      <c r="D24" s="469"/>
      <c r="E24" s="469"/>
      <c r="F24" s="469"/>
      <c r="G24" s="469"/>
      <c r="H24" s="461"/>
      <c r="I24" s="473"/>
      <c r="J24" s="454" t="s">
        <v>267</v>
      </c>
      <c r="K24" s="454"/>
      <c r="L24" s="454"/>
      <c r="M24" s="454"/>
      <c r="N24" s="454"/>
      <c r="O24" s="454"/>
      <c r="P24" s="245"/>
    </row>
    <row r="25" spans="1:16" x14ac:dyDescent="0.25">
      <c r="A25" s="463"/>
      <c r="B25" s="469"/>
      <c r="C25" s="469"/>
      <c r="D25" s="469"/>
      <c r="E25" s="469"/>
      <c r="F25" s="469"/>
      <c r="G25" s="469"/>
      <c r="H25" s="461"/>
      <c r="I25" s="473"/>
      <c r="J25" s="244"/>
      <c r="K25" s="453" t="s">
        <v>206</v>
      </c>
      <c r="L25" s="453"/>
      <c r="M25" s="453"/>
      <c r="N25" s="453"/>
      <c r="O25" s="244"/>
      <c r="P25" s="245"/>
    </row>
    <row r="26" spans="1:16" x14ac:dyDescent="0.25">
      <c r="A26" s="463"/>
      <c r="B26" s="469"/>
      <c r="C26" s="469"/>
      <c r="D26" s="469"/>
      <c r="E26" s="469"/>
      <c r="F26" s="469"/>
      <c r="G26" s="469"/>
      <c r="H26" s="461"/>
      <c r="I26" s="473"/>
      <c r="J26" s="244"/>
      <c r="K26" s="453" t="s">
        <v>207</v>
      </c>
      <c r="L26" s="453"/>
      <c r="M26" s="453"/>
      <c r="N26" s="453"/>
      <c r="O26" s="244"/>
      <c r="P26" s="245"/>
    </row>
    <row r="27" spans="1:16" x14ac:dyDescent="0.25">
      <c r="A27" s="463"/>
      <c r="B27" s="469"/>
      <c r="C27" s="469"/>
      <c r="D27" s="469"/>
      <c r="E27" s="469"/>
      <c r="F27" s="469"/>
      <c r="G27" s="469"/>
      <c r="H27" s="461"/>
      <c r="I27" s="473"/>
      <c r="J27" s="244"/>
      <c r="K27" s="453" t="s">
        <v>268</v>
      </c>
      <c r="L27" s="453"/>
      <c r="M27" s="453"/>
      <c r="N27" s="453"/>
      <c r="O27" s="244"/>
      <c r="P27" s="245"/>
    </row>
    <row r="28" spans="1:16" x14ac:dyDescent="0.25">
      <c r="A28" s="463"/>
      <c r="B28" s="469"/>
      <c r="C28" s="469"/>
      <c r="D28" s="469"/>
      <c r="E28" s="469"/>
      <c r="F28" s="469"/>
      <c r="G28" s="469"/>
      <c r="H28" s="461"/>
      <c r="I28" s="473"/>
      <c r="J28" s="244"/>
      <c r="K28" s="244"/>
      <c r="L28" s="244"/>
      <c r="M28" s="244"/>
      <c r="N28" s="244"/>
      <c r="O28" s="244"/>
      <c r="P28" s="245"/>
    </row>
    <row r="29" spans="1:16" ht="15.75" thickBot="1" x14ac:dyDescent="0.3">
      <c r="A29" s="463"/>
      <c r="B29" s="464"/>
      <c r="C29" s="464"/>
      <c r="D29" s="464"/>
      <c r="E29" s="464"/>
      <c r="F29" s="464"/>
      <c r="G29" s="464"/>
      <c r="H29" s="462"/>
      <c r="I29" s="474"/>
      <c r="J29" s="236"/>
      <c r="K29" s="236"/>
      <c r="L29" s="236"/>
      <c r="M29" s="236"/>
      <c r="N29" s="236"/>
      <c r="O29" s="236"/>
      <c r="P29" s="237"/>
    </row>
    <row r="30" spans="1:16" ht="22.5" customHeight="1" x14ac:dyDescent="0.25">
      <c r="A30" s="248" t="s">
        <v>102</v>
      </c>
      <c r="B30" s="250"/>
      <c r="C30" s="250"/>
      <c r="D30" s="250"/>
      <c r="E30" s="250"/>
      <c r="F30" s="250"/>
      <c r="G30" s="250"/>
      <c r="H30" s="465"/>
      <c r="I30" s="457"/>
      <c r="J30" s="443"/>
      <c r="K30" s="443"/>
      <c r="L30" s="443"/>
      <c r="M30" s="443"/>
      <c r="N30" s="443"/>
      <c r="O30" s="443"/>
      <c r="P30" s="444"/>
    </row>
    <row r="31" spans="1:16" ht="22.5" customHeight="1" x14ac:dyDescent="0.25">
      <c r="A31" s="442" t="s">
        <v>103</v>
      </c>
      <c r="B31" s="468" t="s">
        <v>208</v>
      </c>
      <c r="C31" s="468"/>
      <c r="D31" s="468"/>
      <c r="E31" s="468"/>
      <c r="F31" s="468"/>
      <c r="G31" s="468"/>
      <c r="H31" s="466"/>
      <c r="I31" s="458"/>
      <c r="J31" s="445"/>
      <c r="K31" s="445"/>
      <c r="L31" s="445"/>
      <c r="M31" s="445"/>
      <c r="N31" s="445"/>
      <c r="O31" s="445"/>
      <c r="P31" s="446"/>
    </row>
    <row r="32" spans="1:16" ht="22.5" customHeight="1" x14ac:dyDescent="0.25">
      <c r="A32" s="442"/>
      <c r="B32" s="468"/>
      <c r="C32" s="468"/>
      <c r="D32" s="468"/>
      <c r="E32" s="468"/>
      <c r="F32" s="468"/>
      <c r="G32" s="468"/>
      <c r="H32" s="466"/>
      <c r="I32" s="458"/>
      <c r="J32" s="251"/>
      <c r="K32" s="252"/>
      <c r="L32" s="253"/>
      <c r="M32" s="253"/>
      <c r="N32" s="253"/>
      <c r="O32" s="253"/>
      <c r="P32" s="254"/>
    </row>
    <row r="33" spans="1:16" ht="22.5" customHeight="1" x14ac:dyDescent="0.25">
      <c r="A33" s="442"/>
      <c r="B33" s="468"/>
      <c r="C33" s="468"/>
      <c r="D33" s="468"/>
      <c r="E33" s="468"/>
      <c r="F33" s="468"/>
      <c r="G33" s="468"/>
      <c r="H33" s="466"/>
      <c r="I33" s="458"/>
      <c r="J33" s="251"/>
      <c r="K33" s="252"/>
      <c r="L33" s="253"/>
      <c r="M33" s="253"/>
      <c r="N33" s="253"/>
      <c r="O33" s="253"/>
      <c r="P33" s="254"/>
    </row>
    <row r="34" spans="1:16" ht="22.5" customHeight="1" x14ac:dyDescent="0.25">
      <c r="A34" s="442"/>
      <c r="B34" s="468"/>
      <c r="C34" s="468"/>
      <c r="D34" s="468"/>
      <c r="E34" s="468"/>
      <c r="F34" s="468"/>
      <c r="G34" s="468"/>
      <c r="H34" s="466"/>
      <c r="I34" s="458"/>
      <c r="J34" s="251"/>
      <c r="K34" s="252"/>
      <c r="L34" s="253"/>
      <c r="M34" s="253"/>
      <c r="N34" s="253"/>
      <c r="O34" s="253"/>
      <c r="P34" s="254"/>
    </row>
    <row r="35" spans="1:16" ht="22.5" customHeight="1" x14ac:dyDescent="0.25">
      <c r="A35" s="442"/>
      <c r="B35" s="468"/>
      <c r="C35" s="468"/>
      <c r="D35" s="468"/>
      <c r="E35" s="468"/>
      <c r="F35" s="468"/>
      <c r="G35" s="468"/>
      <c r="H35" s="466"/>
      <c r="I35" s="458"/>
      <c r="J35" s="251"/>
      <c r="K35" s="252"/>
      <c r="L35" s="253"/>
      <c r="M35" s="253"/>
      <c r="N35" s="253"/>
      <c r="O35" s="253"/>
      <c r="P35" s="254"/>
    </row>
    <row r="36" spans="1:16" ht="22.5" customHeight="1" x14ac:dyDescent="0.25">
      <c r="A36" s="442"/>
      <c r="B36" s="468"/>
      <c r="C36" s="468"/>
      <c r="D36" s="468"/>
      <c r="E36" s="468"/>
      <c r="F36" s="468"/>
      <c r="G36" s="468"/>
      <c r="H36" s="466"/>
      <c r="I36" s="458"/>
      <c r="J36" s="251"/>
      <c r="K36" s="252"/>
      <c r="L36" s="253"/>
      <c r="M36" s="253"/>
      <c r="N36" s="253"/>
      <c r="O36" s="253"/>
      <c r="P36" s="254"/>
    </row>
    <row r="37" spans="1:16" ht="22.5" customHeight="1" x14ac:dyDescent="0.25">
      <c r="A37" s="442"/>
      <c r="B37" s="468"/>
      <c r="C37" s="468"/>
      <c r="D37" s="468"/>
      <c r="E37" s="468"/>
      <c r="F37" s="468"/>
      <c r="G37" s="468"/>
      <c r="H37" s="466"/>
      <c r="I37" s="458"/>
      <c r="J37" s="251"/>
      <c r="K37" s="252"/>
      <c r="L37" s="253"/>
      <c r="M37" s="253"/>
      <c r="N37" s="253"/>
      <c r="O37" s="253"/>
      <c r="P37" s="254"/>
    </row>
    <row r="38" spans="1:16" ht="22.5" customHeight="1" x14ac:dyDescent="0.25">
      <c r="A38" s="442"/>
      <c r="B38" s="468"/>
      <c r="C38" s="468"/>
      <c r="D38" s="468"/>
      <c r="E38" s="468"/>
      <c r="F38" s="468"/>
      <c r="G38" s="468"/>
      <c r="H38" s="466"/>
      <c r="I38" s="458"/>
      <c r="J38" s="251"/>
      <c r="K38" s="252"/>
      <c r="L38" s="253"/>
      <c r="M38" s="253"/>
      <c r="N38" s="255"/>
      <c r="O38" s="253"/>
      <c r="P38" s="254"/>
    </row>
    <row r="39" spans="1:16" ht="22.5" customHeight="1" x14ac:dyDescent="0.25">
      <c r="A39" s="442"/>
      <c r="B39" s="468"/>
      <c r="C39" s="468"/>
      <c r="D39" s="468"/>
      <c r="E39" s="468"/>
      <c r="F39" s="468"/>
      <c r="G39" s="468"/>
      <c r="H39" s="466"/>
      <c r="I39" s="458"/>
      <c r="J39" s="251"/>
      <c r="K39" s="252"/>
      <c r="L39" s="253"/>
      <c r="M39" s="253"/>
      <c r="N39" s="255"/>
      <c r="O39" s="253"/>
      <c r="P39" s="254"/>
    </row>
    <row r="40" spans="1:16" ht="22.5" customHeight="1" x14ac:dyDescent="0.25">
      <c r="A40" s="442"/>
      <c r="B40" s="468"/>
      <c r="C40" s="468"/>
      <c r="D40" s="468"/>
      <c r="E40" s="468"/>
      <c r="F40" s="468"/>
      <c r="G40" s="468"/>
      <c r="H40" s="466"/>
      <c r="I40" s="458"/>
      <c r="J40" s="251"/>
      <c r="K40" s="252"/>
      <c r="L40" s="253"/>
      <c r="M40" s="253"/>
      <c r="N40" s="255"/>
      <c r="O40" s="253"/>
      <c r="P40" s="254"/>
    </row>
    <row r="41" spans="1:16" ht="22.5" customHeight="1" x14ac:dyDescent="0.25">
      <c r="A41" s="442"/>
      <c r="B41" s="468"/>
      <c r="C41" s="468"/>
      <c r="D41" s="468"/>
      <c r="E41" s="468"/>
      <c r="F41" s="468"/>
      <c r="G41" s="468"/>
      <c r="H41" s="466"/>
      <c r="I41" s="458"/>
      <c r="J41" s="251"/>
      <c r="K41" s="252"/>
      <c r="L41" s="253"/>
      <c r="M41" s="253"/>
      <c r="N41" s="255"/>
      <c r="O41" s="253"/>
      <c r="P41" s="254"/>
    </row>
    <row r="42" spans="1:16" ht="22.5" customHeight="1" x14ac:dyDescent="0.25">
      <c r="A42" s="442"/>
      <c r="B42" s="468"/>
      <c r="C42" s="468"/>
      <c r="D42" s="468"/>
      <c r="E42" s="468"/>
      <c r="F42" s="468"/>
      <c r="G42" s="468"/>
      <c r="H42" s="466"/>
      <c r="I42" s="458"/>
      <c r="J42" s="251"/>
      <c r="K42" s="252"/>
      <c r="L42" s="253"/>
      <c r="M42" s="253"/>
      <c r="N42" s="255"/>
      <c r="O42" s="253"/>
      <c r="P42" s="254"/>
    </row>
    <row r="43" spans="1:16" ht="22.5" customHeight="1" x14ac:dyDescent="0.25">
      <c r="A43" s="442"/>
      <c r="B43" s="468"/>
      <c r="C43" s="468"/>
      <c r="D43" s="468"/>
      <c r="E43" s="468"/>
      <c r="F43" s="468"/>
      <c r="G43" s="468"/>
      <c r="H43" s="466"/>
      <c r="I43" s="458"/>
      <c r="J43" s="251"/>
      <c r="K43" s="252"/>
      <c r="L43" s="253"/>
      <c r="M43" s="253"/>
      <c r="N43" s="255"/>
      <c r="O43" s="253"/>
      <c r="P43" s="254"/>
    </row>
    <row r="44" spans="1:16" ht="22.5" customHeight="1" x14ac:dyDescent="0.25">
      <c r="A44" s="442"/>
      <c r="B44" s="468"/>
      <c r="C44" s="468"/>
      <c r="D44" s="468"/>
      <c r="E44" s="468"/>
      <c r="F44" s="468"/>
      <c r="G44" s="468"/>
      <c r="H44" s="466"/>
      <c r="I44" s="458"/>
      <c r="J44" s="251"/>
      <c r="K44" s="252"/>
      <c r="L44" s="253"/>
      <c r="M44" s="253"/>
      <c r="N44" s="255"/>
      <c r="O44" s="253"/>
      <c r="P44" s="254"/>
    </row>
    <row r="45" spans="1:16" ht="22.5" customHeight="1" x14ac:dyDescent="0.25">
      <c r="A45" s="442"/>
      <c r="B45" s="468"/>
      <c r="C45" s="468"/>
      <c r="D45" s="468"/>
      <c r="E45" s="468"/>
      <c r="F45" s="468"/>
      <c r="G45" s="468"/>
      <c r="H45" s="466"/>
      <c r="I45" s="458"/>
      <c r="J45" s="251"/>
      <c r="K45" s="252"/>
      <c r="L45" s="253"/>
      <c r="M45" s="253"/>
      <c r="N45" s="255"/>
      <c r="O45" s="253"/>
      <c r="P45" s="254"/>
    </row>
    <row r="46" spans="1:16" ht="22.5" customHeight="1" x14ac:dyDescent="0.25">
      <c r="A46" s="442"/>
      <c r="B46" s="468"/>
      <c r="C46" s="468"/>
      <c r="D46" s="468"/>
      <c r="E46" s="468"/>
      <c r="F46" s="468"/>
      <c r="G46" s="468"/>
      <c r="H46" s="466"/>
      <c r="I46" s="458"/>
      <c r="J46" s="251"/>
      <c r="K46" s="252"/>
      <c r="L46" s="253"/>
      <c r="M46" s="253"/>
      <c r="N46" s="255"/>
      <c r="O46" s="253"/>
      <c r="P46" s="254"/>
    </row>
    <row r="47" spans="1:16" ht="22.5" customHeight="1" x14ac:dyDescent="0.25">
      <c r="A47" s="442"/>
      <c r="B47" s="468"/>
      <c r="C47" s="468"/>
      <c r="D47" s="468"/>
      <c r="E47" s="468"/>
      <c r="F47" s="468"/>
      <c r="G47" s="468"/>
      <c r="H47" s="466"/>
      <c r="I47" s="458"/>
      <c r="J47" s="251"/>
      <c r="K47" s="252"/>
      <c r="L47" s="253"/>
      <c r="M47" s="253"/>
      <c r="N47" s="255"/>
      <c r="O47" s="253"/>
      <c r="P47" s="254"/>
    </row>
    <row r="48" spans="1:16" ht="22.5" customHeight="1" x14ac:dyDescent="0.25">
      <c r="A48" s="442"/>
      <c r="B48" s="468"/>
      <c r="C48" s="468"/>
      <c r="D48" s="468"/>
      <c r="E48" s="468"/>
      <c r="F48" s="468"/>
      <c r="G48" s="468"/>
      <c r="H48" s="466"/>
      <c r="I48" s="458"/>
      <c r="J48" s="251"/>
      <c r="K48" s="252"/>
      <c r="L48" s="253"/>
      <c r="M48" s="253"/>
      <c r="N48" s="255"/>
      <c r="O48" s="253"/>
      <c r="P48" s="254"/>
    </row>
    <row r="49" spans="1:16" ht="22.5" customHeight="1" x14ac:dyDescent="0.25">
      <c r="A49" s="442"/>
      <c r="B49" s="468"/>
      <c r="C49" s="468"/>
      <c r="D49" s="468"/>
      <c r="E49" s="468"/>
      <c r="F49" s="468"/>
      <c r="G49" s="468"/>
      <c r="H49" s="466"/>
      <c r="I49" s="458"/>
      <c r="J49" s="251"/>
      <c r="K49" s="252"/>
      <c r="L49" s="253"/>
      <c r="M49" s="253"/>
      <c r="N49" s="255"/>
      <c r="O49" s="253"/>
      <c r="P49" s="254"/>
    </row>
    <row r="50" spans="1:16" ht="22.5" customHeight="1" x14ac:dyDescent="0.25">
      <c r="A50" s="442"/>
      <c r="B50" s="468"/>
      <c r="C50" s="468"/>
      <c r="D50" s="468"/>
      <c r="E50" s="468"/>
      <c r="F50" s="468"/>
      <c r="G50" s="468"/>
      <c r="H50" s="466"/>
      <c r="I50" s="458"/>
      <c r="J50" s="251"/>
      <c r="K50" s="252"/>
      <c r="L50" s="253"/>
      <c r="M50" s="253"/>
      <c r="N50" s="255"/>
      <c r="O50" s="253"/>
      <c r="P50" s="254"/>
    </row>
    <row r="51" spans="1:16" ht="22.5" customHeight="1" x14ac:dyDescent="0.25">
      <c r="A51" s="442"/>
      <c r="B51" s="468"/>
      <c r="C51" s="468"/>
      <c r="D51" s="468"/>
      <c r="E51" s="468"/>
      <c r="F51" s="468"/>
      <c r="G51" s="468"/>
      <c r="H51" s="466"/>
      <c r="I51" s="458"/>
      <c r="J51" s="251"/>
      <c r="K51" s="252"/>
      <c r="L51" s="253"/>
      <c r="M51" s="253"/>
      <c r="N51" s="255"/>
      <c r="O51" s="253"/>
      <c r="P51" s="254"/>
    </row>
    <row r="52" spans="1:16" ht="22.5" customHeight="1" x14ac:dyDescent="0.25">
      <c r="A52" s="442"/>
      <c r="B52" s="468"/>
      <c r="C52" s="468"/>
      <c r="D52" s="468"/>
      <c r="E52" s="468"/>
      <c r="F52" s="468"/>
      <c r="G52" s="468"/>
      <c r="H52" s="466"/>
      <c r="I52" s="458"/>
      <c r="J52" s="251"/>
      <c r="K52" s="252"/>
      <c r="L52" s="253"/>
      <c r="M52" s="253"/>
      <c r="N52" s="255"/>
      <c r="O52" s="253"/>
      <c r="P52" s="254"/>
    </row>
    <row r="53" spans="1:16" ht="13.5" customHeight="1" thickBot="1" x14ac:dyDescent="0.3">
      <c r="A53" s="442"/>
      <c r="B53" s="249"/>
      <c r="C53" s="249"/>
      <c r="D53" s="249"/>
      <c r="E53" s="249"/>
      <c r="F53" s="249"/>
      <c r="G53" s="249"/>
      <c r="H53" s="467"/>
      <c r="I53" s="459"/>
      <c r="J53" s="256"/>
      <c r="K53" s="257"/>
      <c r="L53" s="258"/>
      <c r="M53" s="258"/>
      <c r="N53" s="259"/>
      <c r="O53" s="258"/>
      <c r="P53" s="260"/>
    </row>
    <row r="54" spans="1:16" ht="15" customHeight="1" x14ac:dyDescent="0.25">
      <c r="A54" s="447" t="s">
        <v>209</v>
      </c>
      <c r="B54" s="449" t="s">
        <v>269</v>
      </c>
      <c r="C54" s="449"/>
      <c r="D54" s="449"/>
      <c r="E54" s="449"/>
      <c r="F54" s="449"/>
      <c r="G54" s="449"/>
      <c r="H54" s="449"/>
      <c r="I54" s="449"/>
      <c r="J54" s="449"/>
      <c r="K54" s="449"/>
      <c r="L54" s="449"/>
      <c r="M54" s="449"/>
      <c r="N54" s="449"/>
      <c r="O54" s="449"/>
      <c r="P54" s="450"/>
    </row>
    <row r="55" spans="1:16" ht="15" customHeight="1" thickBot="1" x14ac:dyDescent="0.3">
      <c r="A55" s="442"/>
      <c r="B55" s="316"/>
      <c r="C55" s="316"/>
      <c r="D55" s="316"/>
      <c r="E55" s="316"/>
      <c r="F55" s="316"/>
      <c r="G55" s="316"/>
      <c r="H55" s="316"/>
      <c r="I55" s="316"/>
      <c r="J55" s="316"/>
      <c r="K55" s="316"/>
      <c r="L55" s="316"/>
      <c r="M55" s="316"/>
      <c r="N55" s="316"/>
      <c r="O55" s="316"/>
      <c r="P55" s="317"/>
    </row>
    <row r="56" spans="1:16" ht="15" customHeight="1" x14ac:dyDescent="0.25">
      <c r="A56" s="442"/>
      <c r="B56" s="449" t="s">
        <v>270</v>
      </c>
      <c r="C56" s="449"/>
      <c r="D56" s="449"/>
      <c r="E56" s="449"/>
      <c r="F56" s="449"/>
      <c r="G56" s="449"/>
      <c r="H56" s="449"/>
      <c r="I56" s="449"/>
      <c r="J56" s="449"/>
      <c r="K56" s="449"/>
      <c r="L56" s="449"/>
      <c r="M56" s="449"/>
      <c r="N56" s="449"/>
      <c r="O56" s="449"/>
      <c r="P56" s="450"/>
    </row>
    <row r="57" spans="1:16" ht="15" customHeight="1" thickBot="1" x14ac:dyDescent="0.3">
      <c r="A57" s="442"/>
      <c r="B57" s="269"/>
      <c r="C57" s="269"/>
      <c r="D57" s="269"/>
      <c r="E57" s="269"/>
      <c r="F57" s="269"/>
      <c r="G57" s="269"/>
      <c r="H57" s="269"/>
      <c r="I57" s="269"/>
      <c r="J57" s="269"/>
      <c r="K57" s="269"/>
      <c r="L57" s="269"/>
      <c r="M57" s="269"/>
      <c r="N57" s="269"/>
      <c r="O57" s="269"/>
      <c r="P57" s="270"/>
    </row>
    <row r="58" spans="1:16" ht="15" customHeight="1" x14ac:dyDescent="0.25">
      <c r="A58" s="442"/>
      <c r="B58" s="449" t="s">
        <v>271</v>
      </c>
      <c r="C58" s="449"/>
      <c r="D58" s="449"/>
      <c r="E58" s="449"/>
      <c r="F58" s="449"/>
      <c r="G58" s="449"/>
      <c r="H58" s="449"/>
      <c r="I58" s="449"/>
      <c r="J58" s="449"/>
      <c r="K58" s="449"/>
      <c r="L58" s="449"/>
      <c r="M58" s="449"/>
      <c r="N58" s="449"/>
      <c r="O58" s="449"/>
      <c r="P58" s="450"/>
    </row>
    <row r="59" spans="1:16" ht="15" customHeight="1" x14ac:dyDescent="0.25">
      <c r="A59" s="442"/>
      <c r="B59" s="451" t="s">
        <v>272</v>
      </c>
      <c r="C59" s="451"/>
      <c r="D59" s="451"/>
      <c r="E59" s="451"/>
      <c r="F59" s="451"/>
      <c r="G59" s="451"/>
      <c r="H59" s="451"/>
      <c r="I59" s="451"/>
      <c r="J59" s="451"/>
      <c r="K59" s="451"/>
      <c r="L59" s="451"/>
      <c r="M59" s="451"/>
      <c r="N59" s="451"/>
      <c r="O59" s="451"/>
      <c r="P59" s="452"/>
    </row>
    <row r="60" spans="1:16" ht="15" customHeight="1" x14ac:dyDescent="0.25">
      <c r="A60" s="442"/>
      <c r="B60" s="451"/>
      <c r="C60" s="451"/>
      <c r="D60" s="451"/>
      <c r="E60" s="451"/>
      <c r="F60" s="451"/>
      <c r="G60" s="451"/>
      <c r="H60" s="451"/>
      <c r="I60" s="451"/>
      <c r="J60" s="451"/>
      <c r="K60" s="451"/>
      <c r="L60" s="451"/>
      <c r="M60" s="451"/>
      <c r="N60" s="451"/>
      <c r="O60" s="451"/>
      <c r="P60" s="452"/>
    </row>
    <row r="61" spans="1:16" ht="15" customHeight="1" x14ac:dyDescent="0.25">
      <c r="A61" s="442"/>
      <c r="B61" s="451" t="s">
        <v>273</v>
      </c>
      <c r="C61" s="451"/>
      <c r="D61" s="451"/>
      <c r="E61" s="451"/>
      <c r="F61" s="451"/>
      <c r="G61" s="451"/>
      <c r="H61" s="451"/>
      <c r="I61" s="451"/>
      <c r="J61" s="451"/>
      <c r="K61" s="451"/>
      <c r="L61" s="451"/>
      <c r="M61" s="451"/>
      <c r="N61" s="451"/>
      <c r="O61" s="451"/>
      <c r="P61" s="452"/>
    </row>
    <row r="62" spans="1:16" ht="17.25" customHeight="1" x14ac:dyDescent="0.25">
      <c r="A62" s="442"/>
      <c r="B62" s="451"/>
      <c r="C62" s="451"/>
      <c r="D62" s="451"/>
      <c r="E62" s="451"/>
      <c r="F62" s="451"/>
      <c r="G62" s="451"/>
      <c r="H62" s="451"/>
      <c r="I62" s="451"/>
      <c r="J62" s="451"/>
      <c r="K62" s="451"/>
      <c r="L62" s="451"/>
      <c r="M62" s="451"/>
      <c r="N62" s="451"/>
      <c r="O62" s="451"/>
      <c r="P62" s="452"/>
    </row>
    <row r="63" spans="1:16" ht="22.5" customHeight="1" x14ac:dyDescent="0.25">
      <c r="A63" s="442"/>
      <c r="B63" s="451" t="s">
        <v>274</v>
      </c>
      <c r="C63" s="451"/>
      <c r="D63" s="451"/>
      <c r="E63" s="451"/>
      <c r="F63" s="451"/>
      <c r="G63" s="451"/>
      <c r="H63" s="451"/>
      <c r="I63" s="451"/>
      <c r="J63" s="451"/>
      <c r="K63" s="451"/>
      <c r="L63" s="451"/>
      <c r="M63" s="451"/>
      <c r="N63" s="451"/>
      <c r="O63" s="451"/>
      <c r="P63" s="452"/>
    </row>
    <row r="64" spans="1:16" ht="22.5" customHeight="1" x14ac:dyDescent="0.25">
      <c r="A64" s="442"/>
      <c r="B64" s="451" t="s">
        <v>275</v>
      </c>
      <c r="C64" s="451"/>
      <c r="D64" s="451"/>
      <c r="E64" s="451"/>
      <c r="F64" s="451"/>
      <c r="G64" s="451"/>
      <c r="H64" s="451"/>
      <c r="I64" s="451"/>
      <c r="J64" s="451"/>
      <c r="K64" s="451"/>
      <c r="L64" s="451"/>
      <c r="M64" s="451"/>
      <c r="N64" s="451"/>
      <c r="O64" s="451"/>
      <c r="P64" s="452"/>
    </row>
    <row r="65" spans="1:16" ht="22.5" customHeight="1" x14ac:dyDescent="0.25">
      <c r="A65" s="442"/>
      <c r="B65" s="451" t="s">
        <v>276</v>
      </c>
      <c r="C65" s="451"/>
      <c r="D65" s="451"/>
      <c r="E65" s="451"/>
      <c r="F65" s="451"/>
      <c r="G65" s="451"/>
      <c r="H65" s="451"/>
      <c r="I65" s="451"/>
      <c r="J65" s="451"/>
      <c r="K65" s="451"/>
      <c r="L65" s="451"/>
      <c r="M65" s="451"/>
      <c r="N65" s="451"/>
      <c r="O65" s="451"/>
      <c r="P65" s="452"/>
    </row>
    <row r="66" spans="1:16" ht="22.5" customHeight="1" x14ac:dyDescent="0.25">
      <c r="A66" s="442"/>
      <c r="B66" s="451" t="s">
        <v>104</v>
      </c>
      <c r="C66" s="451"/>
      <c r="D66" s="451"/>
      <c r="E66" s="451"/>
      <c r="F66" s="451"/>
      <c r="G66" s="451"/>
      <c r="H66" s="451"/>
      <c r="I66" s="451"/>
      <c r="J66" s="451"/>
      <c r="K66" s="451"/>
      <c r="L66" s="451"/>
      <c r="M66" s="451"/>
      <c r="N66" s="451"/>
      <c r="O66" s="451"/>
      <c r="P66" s="452"/>
    </row>
    <row r="67" spans="1:16" ht="22.5" customHeight="1" x14ac:dyDescent="0.25">
      <c r="A67" s="442"/>
      <c r="B67" s="451" t="s">
        <v>277</v>
      </c>
      <c r="C67" s="451"/>
      <c r="D67" s="451"/>
      <c r="E67" s="451"/>
      <c r="F67" s="451"/>
      <c r="G67" s="451"/>
      <c r="H67" s="451"/>
      <c r="I67" s="451"/>
      <c r="J67" s="451"/>
      <c r="K67" s="451"/>
      <c r="L67" s="451"/>
      <c r="M67" s="451"/>
      <c r="N67" s="451"/>
      <c r="O67" s="451"/>
      <c r="P67" s="452"/>
    </row>
    <row r="68" spans="1:16" ht="22.5" customHeight="1" x14ac:dyDescent="0.25">
      <c r="A68" s="442"/>
      <c r="B68" s="451" t="s">
        <v>278</v>
      </c>
      <c r="C68" s="451"/>
      <c r="D68" s="451"/>
      <c r="E68" s="451"/>
      <c r="F68" s="451"/>
      <c r="G68" s="451"/>
      <c r="H68" s="451"/>
      <c r="I68" s="451"/>
      <c r="J68" s="451"/>
      <c r="K68" s="451"/>
      <c r="L68" s="451"/>
      <c r="M68" s="451"/>
      <c r="N68" s="451"/>
      <c r="O68" s="451"/>
      <c r="P68" s="452"/>
    </row>
    <row r="69" spans="1:16" ht="47.25" customHeight="1" x14ac:dyDescent="0.25">
      <c r="A69" s="442"/>
      <c r="B69" s="471" t="s">
        <v>279</v>
      </c>
      <c r="C69" s="471"/>
      <c r="D69" s="471"/>
      <c r="E69" s="471"/>
      <c r="F69" s="471"/>
      <c r="G69" s="471"/>
      <c r="H69" s="471"/>
      <c r="I69" s="471"/>
      <c r="J69" s="471"/>
      <c r="K69" s="471"/>
      <c r="L69" s="471"/>
      <c r="M69" s="471"/>
      <c r="N69" s="471"/>
      <c r="O69" s="471"/>
      <c r="P69" s="475"/>
    </row>
    <row r="70" spans="1:16" ht="9" customHeight="1" x14ac:dyDescent="0.25">
      <c r="A70" s="442"/>
      <c r="B70" s="233"/>
      <c r="C70" s="233"/>
      <c r="D70" s="233"/>
      <c r="E70" s="233"/>
      <c r="F70" s="233"/>
      <c r="G70" s="233"/>
      <c r="H70" s="233"/>
      <c r="I70" s="233"/>
      <c r="J70" s="233"/>
      <c r="K70" s="233"/>
      <c r="L70" s="233"/>
      <c r="M70" s="233"/>
      <c r="N70" s="233"/>
      <c r="O70" s="233"/>
      <c r="P70" s="318"/>
    </row>
    <row r="71" spans="1:16" ht="22.5" customHeight="1" thickBot="1" x14ac:dyDescent="0.3">
      <c r="A71" s="442"/>
      <c r="B71" s="438" t="s">
        <v>280</v>
      </c>
      <c r="C71" s="438"/>
      <c r="D71" s="438"/>
      <c r="E71" s="438"/>
      <c r="F71" s="438"/>
      <c r="G71" s="438"/>
      <c r="H71" s="438"/>
      <c r="I71" s="438"/>
      <c r="J71" s="438"/>
      <c r="K71" s="438"/>
      <c r="L71" s="438"/>
      <c r="M71" s="438"/>
      <c r="N71" s="438"/>
      <c r="O71" s="438"/>
      <c r="P71" s="439"/>
    </row>
    <row r="72" spans="1:16" ht="22.5" customHeight="1" thickBot="1" x14ac:dyDescent="0.3">
      <c r="A72" s="442"/>
      <c r="B72" s="438" t="s">
        <v>281</v>
      </c>
      <c r="C72" s="438"/>
      <c r="D72" s="438"/>
      <c r="E72" s="438"/>
      <c r="F72" s="438"/>
      <c r="G72" s="438"/>
      <c r="H72" s="438"/>
      <c r="I72" s="438"/>
      <c r="J72" s="438"/>
      <c r="K72" s="438"/>
      <c r="L72" s="438"/>
      <c r="M72" s="438"/>
      <c r="N72" s="438"/>
      <c r="O72" s="438"/>
      <c r="P72" s="439"/>
    </row>
    <row r="73" spans="1:16" ht="26.25" customHeight="1" thickBot="1" x14ac:dyDescent="0.3">
      <c r="A73" s="448"/>
      <c r="B73" s="438" t="s">
        <v>282</v>
      </c>
      <c r="C73" s="438"/>
      <c r="D73" s="438"/>
      <c r="E73" s="438"/>
      <c r="F73" s="438"/>
      <c r="G73" s="438"/>
      <c r="H73" s="438"/>
      <c r="I73" s="438"/>
      <c r="J73" s="438"/>
      <c r="K73" s="438"/>
      <c r="L73" s="438"/>
      <c r="M73" s="438"/>
      <c r="N73" s="438"/>
      <c r="O73" s="438"/>
      <c r="P73" s="439"/>
    </row>
    <row r="74" spans="1:16" ht="18" customHeight="1" x14ac:dyDescent="0.25">
      <c r="A74" s="440" t="s">
        <v>105</v>
      </c>
      <c r="B74" s="440"/>
      <c r="C74" s="440"/>
      <c r="D74" s="440"/>
      <c r="E74" s="440"/>
      <c r="F74" s="440"/>
      <c r="G74" s="440"/>
      <c r="H74" s="440"/>
      <c r="I74" s="440"/>
      <c r="J74" s="440"/>
      <c r="K74" s="440"/>
      <c r="L74" s="440"/>
      <c r="M74" s="440"/>
      <c r="N74" s="440"/>
      <c r="O74" s="440"/>
      <c r="P74" s="440"/>
    </row>
    <row r="75" spans="1:16" x14ac:dyDescent="0.25">
      <c r="A75" s="231"/>
      <c r="H75" s="232"/>
      <c r="I75" s="232"/>
    </row>
    <row r="76" spans="1:16" x14ac:dyDescent="0.25">
      <c r="A76" s="222"/>
    </row>
    <row r="77" spans="1:16" x14ac:dyDescent="0.25">
      <c r="A77" s="222"/>
    </row>
    <row r="78" spans="1:16" x14ac:dyDescent="0.25">
      <c r="A78" s="222"/>
    </row>
    <row r="79" spans="1:16" x14ac:dyDescent="0.25">
      <c r="A79" s="222"/>
    </row>
    <row r="80" spans="1:16" x14ac:dyDescent="0.25">
      <c r="A80" s="233"/>
    </row>
    <row r="81" spans="1:7" x14ac:dyDescent="0.25">
      <c r="A81" s="222"/>
    </row>
    <row r="82" spans="1:7" x14ac:dyDescent="0.25">
      <c r="A82" s="222"/>
    </row>
    <row r="83" spans="1:7" x14ac:dyDescent="0.25">
      <c r="A83" s="222"/>
    </row>
    <row r="84" spans="1:7" x14ac:dyDescent="0.25">
      <c r="A84" s="222"/>
      <c r="D84" s="234"/>
    </row>
    <row r="85" spans="1:7" x14ac:dyDescent="0.25">
      <c r="A85" s="222"/>
    </row>
    <row r="86" spans="1:7" x14ac:dyDescent="0.25">
      <c r="A86" s="222"/>
    </row>
    <row r="87" spans="1:7" x14ac:dyDescent="0.25">
      <c r="A87" s="222"/>
    </row>
    <row r="88" spans="1:7" x14ac:dyDescent="0.25">
      <c r="A88" s="222"/>
    </row>
    <row r="90" spans="1:7" x14ac:dyDescent="0.25">
      <c r="A90" s="222"/>
    </row>
    <row r="91" spans="1:7" x14ac:dyDescent="0.25">
      <c r="A91" s="222"/>
      <c r="B91" s="229"/>
      <c r="C91" s="229"/>
      <c r="D91" s="229"/>
      <c r="E91" s="229"/>
      <c r="F91" s="229"/>
      <c r="G91" s="229"/>
    </row>
    <row r="92" spans="1:7" x14ac:dyDescent="0.25">
      <c r="A92" s="222"/>
      <c r="B92" s="229"/>
      <c r="C92" s="229"/>
      <c r="D92" s="229"/>
      <c r="E92" s="229"/>
      <c r="F92" s="229"/>
      <c r="G92" s="229"/>
    </row>
    <row r="93" spans="1:7" x14ac:dyDescent="0.25">
      <c r="A93" s="222"/>
      <c r="B93" s="230"/>
      <c r="C93" s="230"/>
      <c r="D93" s="230"/>
      <c r="E93" s="230"/>
      <c r="F93" s="230"/>
      <c r="G93" s="230"/>
    </row>
    <row r="94" spans="1:7" x14ac:dyDescent="0.25">
      <c r="B94" s="441"/>
      <c r="C94" s="441"/>
      <c r="D94" s="441"/>
      <c r="E94" s="441"/>
      <c r="F94" s="441"/>
      <c r="G94" s="441"/>
    </row>
  </sheetData>
  <sheetProtection formatCells="0" formatColumns="0" formatRows="0" insertColumns="0" insertRows="0" insertHyperlinks="0" deleteColumns="0" deleteRows="0" sort="0" autoFilter="0" pivotTables="0"/>
  <mergeCells count="47">
    <mergeCell ref="B67:P67"/>
    <mergeCell ref="B68:P68"/>
    <mergeCell ref="B69:P69"/>
    <mergeCell ref="B71:P71"/>
    <mergeCell ref="B1:P1"/>
    <mergeCell ref="H3:H15"/>
    <mergeCell ref="J3:P3"/>
    <mergeCell ref="B4:G14"/>
    <mergeCell ref="J4:O14"/>
    <mergeCell ref="B15:G15"/>
    <mergeCell ref="I3:I15"/>
    <mergeCell ref="J18:P18"/>
    <mergeCell ref="J19:O19"/>
    <mergeCell ref="K20:P20"/>
    <mergeCell ref="K21:P21"/>
    <mergeCell ref="K22:P22"/>
    <mergeCell ref="A4:A15"/>
    <mergeCell ref="I30:I53"/>
    <mergeCell ref="H18:H29"/>
    <mergeCell ref="A19:A29"/>
    <mergeCell ref="B29:G29"/>
    <mergeCell ref="H30:H53"/>
    <mergeCell ref="B31:G52"/>
    <mergeCell ref="B20:G28"/>
    <mergeCell ref="B18:G19"/>
    <mergeCell ref="I18:I29"/>
    <mergeCell ref="J23:O23"/>
    <mergeCell ref="J24:O24"/>
    <mergeCell ref="K25:N25"/>
    <mergeCell ref="K26:N26"/>
    <mergeCell ref="K27:N27"/>
    <mergeCell ref="B72:P72"/>
    <mergeCell ref="B73:P73"/>
    <mergeCell ref="A74:P74"/>
    <mergeCell ref="B94:G94"/>
    <mergeCell ref="A31:A53"/>
    <mergeCell ref="J30:P31"/>
    <mergeCell ref="A54:A73"/>
    <mergeCell ref="B54:P54"/>
    <mergeCell ref="B56:P56"/>
    <mergeCell ref="B58:P58"/>
    <mergeCell ref="B59:P60"/>
    <mergeCell ref="B61:P62"/>
    <mergeCell ref="B63:P63"/>
    <mergeCell ref="B64:P64"/>
    <mergeCell ref="B65:P65"/>
    <mergeCell ref="B66:P6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249977111117893"/>
  </sheetPr>
  <dimension ref="A1:DI458"/>
  <sheetViews>
    <sheetView tabSelected="1" topLeftCell="A447" zoomScale="70" zoomScaleNormal="70" workbookViewId="0">
      <selection activeCell="M450" sqref="M450"/>
    </sheetView>
  </sheetViews>
  <sheetFormatPr baseColWidth="10" defaultRowHeight="14.25" x14ac:dyDescent="0.2"/>
  <cols>
    <col min="1" max="1" width="5.7109375" style="36" customWidth="1"/>
    <col min="2" max="2" width="4.140625" style="36" customWidth="1"/>
    <col min="3" max="3" width="25.85546875" style="36" customWidth="1"/>
    <col min="4" max="4" width="33.140625" style="49" customWidth="1"/>
    <col min="5" max="5" width="32.85546875" style="36" customWidth="1"/>
    <col min="6" max="6" width="27" style="36" customWidth="1"/>
    <col min="7" max="7" width="20.7109375" style="48" customWidth="1"/>
    <col min="8" max="8" width="5.85546875" style="36" customWidth="1"/>
    <col min="9" max="9" width="17.85546875" style="36" hidden="1" customWidth="1"/>
    <col min="10" max="10" width="8.140625" style="36" customWidth="1"/>
    <col min="11" max="11" width="5.85546875" style="36" customWidth="1"/>
    <col min="12" max="12" width="17.85546875" style="36" customWidth="1"/>
    <col min="13" max="13" width="17.140625" style="36" customWidth="1"/>
    <col min="14" max="14" width="17.42578125" style="36" hidden="1" customWidth="1"/>
    <col min="15" max="15" width="17.28515625" style="288" customWidth="1"/>
    <col min="16" max="16" width="33.5703125" style="288" customWidth="1"/>
    <col min="17" max="17" width="33.5703125" style="310" customWidth="1"/>
    <col min="18" max="18" width="32.7109375" style="311" customWidth="1"/>
    <col min="19" max="19" width="6.140625" style="310" customWidth="1"/>
    <col min="20" max="20" width="8.140625" style="310" customWidth="1"/>
    <col min="21" max="21" width="6.42578125" style="310" customWidth="1"/>
    <col min="22" max="22" width="8.85546875" style="310" customWidth="1"/>
    <col min="23" max="23" width="7.140625" style="310" customWidth="1"/>
    <col min="24" max="24" width="7.5703125" style="310" customWidth="1"/>
    <col min="25" max="25" width="6.5703125" style="310" customWidth="1"/>
    <col min="26" max="26" width="8.28515625" style="310" customWidth="1"/>
    <col min="27" max="27" width="6.140625" style="310" customWidth="1"/>
    <col min="28" max="28" width="7.42578125" style="310" customWidth="1"/>
    <col min="29" max="29" width="6.85546875" style="310" customWidth="1"/>
    <col min="30" max="30" width="7.85546875" style="310" customWidth="1"/>
    <col min="31" max="31" width="6" style="310" customWidth="1"/>
    <col min="32" max="32" width="7.7109375" style="310" customWidth="1"/>
    <col min="33" max="33" width="9.85546875" style="310" customWidth="1"/>
    <col min="34" max="34" width="28.7109375" style="312" customWidth="1"/>
    <col min="35" max="39" width="26.85546875" style="36" customWidth="1"/>
    <col min="40" max="40" width="26.85546875" style="36" hidden="1" customWidth="1"/>
    <col min="41" max="42" width="26.85546875" style="36" customWidth="1"/>
    <col min="43" max="45" width="42.28515625" style="310" customWidth="1"/>
    <col min="46" max="46" width="24.140625" style="310" customWidth="1"/>
    <col min="47" max="48" width="16.7109375" style="310" customWidth="1"/>
    <col min="49" max="51" width="31" style="310" customWidth="1"/>
    <col min="52" max="52" width="7.140625" style="36" customWidth="1"/>
    <col min="53" max="53" width="10.140625" style="36" customWidth="1"/>
    <col min="54" max="54" width="6.85546875" style="36" customWidth="1"/>
    <col min="55" max="55" width="10.140625" style="36" customWidth="1"/>
    <col min="56" max="56" width="11.42578125" style="36" customWidth="1"/>
    <col min="57" max="57" width="12" style="36" customWidth="1"/>
    <col min="58" max="61" width="11.85546875" style="36" customWidth="1"/>
    <col min="62" max="62" width="11.140625" style="36" customWidth="1"/>
    <col min="63" max="63" width="20" style="36" hidden="1" customWidth="1"/>
    <col min="64" max="64" width="11.42578125" style="36" hidden="1" customWidth="1"/>
    <col min="65" max="65" width="14.85546875" style="36" hidden="1" customWidth="1"/>
    <col min="66" max="66" width="17.85546875" style="36" hidden="1" customWidth="1"/>
    <col min="67" max="67" width="32.85546875" style="36" hidden="1" customWidth="1"/>
    <col min="68" max="68" width="6.85546875" style="36" hidden="1" customWidth="1"/>
    <col min="69" max="69" width="11.42578125" style="36" hidden="1" customWidth="1"/>
    <col min="70" max="70" width="12.7109375" style="36" hidden="1" customWidth="1"/>
    <col min="71" max="71" width="7.140625" style="36" hidden="1" customWidth="1"/>
    <col min="72" max="73" width="11.42578125" style="36" hidden="1" customWidth="1"/>
    <col min="74" max="74" width="24.5703125" style="36" hidden="1" customWidth="1"/>
    <col min="75" max="75" width="17.85546875" style="36" hidden="1" customWidth="1"/>
    <col min="76" max="76" width="29.5703125" style="36" hidden="1" customWidth="1"/>
    <col min="77" max="77" width="11.42578125" style="36" hidden="1" customWidth="1"/>
    <col min="78" max="78" width="7.7109375" style="36" hidden="1" customWidth="1"/>
    <col min="79" max="79" width="11.42578125" style="36" hidden="1" customWidth="1"/>
    <col min="80" max="80" width="29.85546875" style="36" hidden="1" customWidth="1"/>
    <col min="81" max="81" width="20.42578125" style="36" hidden="1" customWidth="1"/>
    <col min="82" max="82" width="11.42578125" style="36" hidden="1" customWidth="1"/>
    <col min="83" max="83" width="13.28515625" style="36" hidden="1" customWidth="1"/>
    <col min="84" max="85" width="11.42578125" style="36" hidden="1" customWidth="1"/>
    <col min="86" max="86" width="11.85546875" style="36" hidden="1" customWidth="1"/>
    <col min="87" max="90" width="11.42578125" style="36" hidden="1" customWidth="1"/>
    <col min="91" max="91" width="21.28515625" style="36" hidden="1" customWidth="1"/>
    <col min="92" max="96" width="11.42578125" style="36" hidden="1" customWidth="1"/>
    <col min="97" max="98" width="42.85546875" style="36" hidden="1" customWidth="1"/>
    <col min="99" max="100" width="8.42578125" style="37" hidden="1" customWidth="1"/>
    <col min="101" max="101" width="20.85546875" style="37" hidden="1" customWidth="1"/>
    <col min="102" max="102" width="11.42578125" style="36" hidden="1" customWidth="1"/>
    <col min="103" max="103" width="19.7109375" style="36" hidden="1" customWidth="1"/>
    <col min="104" max="104" width="19.85546875" style="36" hidden="1" customWidth="1"/>
    <col min="105" max="105" width="16.7109375" style="36" hidden="1" customWidth="1"/>
    <col min="106" max="109" width="11.42578125" style="36" hidden="1" customWidth="1"/>
    <col min="110" max="113" width="11.42578125" style="36" customWidth="1"/>
    <col min="114" max="16384" width="11.42578125" style="36"/>
  </cols>
  <sheetData>
    <row r="1" spans="1:113" ht="15" customHeight="1" x14ac:dyDescent="0.2">
      <c r="A1" s="585"/>
      <c r="B1" s="585"/>
      <c r="C1" s="585"/>
      <c r="D1" s="518" t="s">
        <v>283</v>
      </c>
      <c r="E1" s="519"/>
      <c r="F1" s="519"/>
      <c r="G1" s="519"/>
      <c r="H1" s="519"/>
      <c r="I1" s="519"/>
      <c r="J1" s="519"/>
      <c r="K1" s="519"/>
      <c r="L1" s="519"/>
      <c r="M1" s="519"/>
      <c r="N1" s="519"/>
      <c r="O1" s="520"/>
      <c r="P1" s="360"/>
      <c r="Q1" s="368"/>
      <c r="R1" s="360"/>
      <c r="S1" s="368"/>
      <c r="T1" s="368"/>
      <c r="U1" s="368"/>
      <c r="V1" s="289"/>
      <c r="W1" s="289"/>
      <c r="X1" s="289"/>
      <c r="Y1" s="289"/>
      <c r="Z1" s="289"/>
      <c r="AA1" s="289"/>
      <c r="AB1" s="289"/>
      <c r="AC1" s="289"/>
      <c r="AD1" s="289"/>
      <c r="AE1" s="289"/>
      <c r="AF1" s="289"/>
      <c r="AG1" s="289"/>
      <c r="AH1" s="289"/>
      <c r="AI1" s="18"/>
      <c r="AJ1" s="18"/>
      <c r="AK1" s="18"/>
      <c r="AL1" s="18"/>
      <c r="AM1" s="18"/>
      <c r="AN1" s="18"/>
      <c r="AO1" s="18"/>
      <c r="AP1" s="18"/>
      <c r="AQ1" s="289"/>
      <c r="AR1" s="289"/>
      <c r="AS1" s="289"/>
      <c r="AT1" s="289"/>
      <c r="AU1" s="289"/>
      <c r="AV1" s="289"/>
      <c r="AW1" s="289"/>
      <c r="AX1" s="289"/>
      <c r="AY1" s="289"/>
      <c r="AZ1" s="18"/>
      <c r="BA1" s="18"/>
      <c r="BB1" s="18"/>
      <c r="BC1" s="18"/>
    </row>
    <row r="2" spans="1:113" ht="15" customHeight="1" x14ac:dyDescent="0.2">
      <c r="A2" s="585"/>
      <c r="B2" s="585"/>
      <c r="C2" s="585"/>
      <c r="D2" s="521"/>
      <c r="E2" s="522"/>
      <c r="F2" s="522"/>
      <c r="G2" s="522"/>
      <c r="H2" s="522"/>
      <c r="I2" s="522"/>
      <c r="J2" s="522"/>
      <c r="K2" s="522"/>
      <c r="L2" s="522"/>
      <c r="M2" s="522"/>
      <c r="N2" s="522"/>
      <c r="O2" s="523"/>
      <c r="P2" s="360"/>
      <c r="Q2" s="368"/>
      <c r="R2" s="360"/>
      <c r="S2" s="368"/>
      <c r="T2" s="368"/>
      <c r="U2" s="368"/>
      <c r="V2" s="289"/>
      <c r="W2" s="289"/>
      <c r="X2" s="289"/>
      <c r="Y2" s="289"/>
      <c r="Z2" s="289"/>
      <c r="AA2" s="289"/>
      <c r="AB2" s="289"/>
      <c r="AC2" s="289"/>
      <c r="AD2" s="289"/>
      <c r="AE2" s="289"/>
      <c r="AF2" s="289"/>
      <c r="AG2" s="289"/>
      <c r="AH2" s="289"/>
      <c r="AI2" s="18"/>
      <c r="AJ2" s="18"/>
      <c r="AK2" s="18"/>
      <c r="AL2" s="18"/>
      <c r="AM2" s="18"/>
      <c r="AN2" s="18"/>
      <c r="AO2" s="18"/>
      <c r="AP2" s="18"/>
      <c r="AQ2" s="289"/>
      <c r="AR2" s="289"/>
      <c r="AS2" s="289"/>
      <c r="AT2" s="289"/>
      <c r="AU2" s="289"/>
      <c r="AV2" s="289"/>
      <c r="AW2" s="289"/>
      <c r="AX2" s="289"/>
      <c r="AY2" s="289"/>
      <c r="AZ2" s="18"/>
      <c r="BA2" s="18"/>
      <c r="BB2" s="18"/>
      <c r="BC2" s="18"/>
    </row>
    <row r="3" spans="1:113" ht="15" customHeight="1" x14ac:dyDescent="0.2">
      <c r="A3" s="585"/>
      <c r="B3" s="585"/>
      <c r="C3" s="585"/>
      <c r="D3" s="521"/>
      <c r="E3" s="522"/>
      <c r="F3" s="522"/>
      <c r="G3" s="522"/>
      <c r="H3" s="522"/>
      <c r="I3" s="522"/>
      <c r="J3" s="522"/>
      <c r="K3" s="522"/>
      <c r="L3" s="522"/>
      <c r="M3" s="522"/>
      <c r="N3" s="522"/>
      <c r="O3" s="523"/>
      <c r="P3" s="360"/>
      <c r="Q3" s="368"/>
      <c r="R3" s="360"/>
      <c r="S3" s="368"/>
      <c r="T3" s="368"/>
      <c r="U3" s="368"/>
      <c r="V3" s="289"/>
      <c r="W3" s="289"/>
      <c r="X3" s="289"/>
      <c r="Y3" s="289"/>
      <c r="Z3" s="289"/>
      <c r="AA3" s="289"/>
      <c r="AB3" s="289"/>
      <c r="AC3" s="289"/>
      <c r="AD3" s="289"/>
      <c r="AE3" s="289"/>
      <c r="AF3" s="289"/>
      <c r="AG3" s="289"/>
      <c r="AH3" s="289"/>
      <c r="AI3" s="18"/>
      <c r="AJ3" s="18"/>
      <c r="AK3" s="18"/>
      <c r="AL3" s="18"/>
      <c r="AM3" s="18"/>
      <c r="AN3" s="18"/>
      <c r="AO3" s="18"/>
      <c r="AP3" s="18"/>
      <c r="AQ3" s="289"/>
      <c r="AR3" s="289"/>
      <c r="AS3" s="289"/>
      <c r="AT3" s="289"/>
      <c r="AU3" s="289"/>
      <c r="AV3" s="289"/>
      <c r="AW3" s="289"/>
      <c r="AX3" s="289"/>
      <c r="AY3" s="289"/>
      <c r="AZ3" s="18"/>
      <c r="BA3" s="18"/>
      <c r="BB3" s="18"/>
      <c r="BC3" s="18"/>
    </row>
    <row r="4" spans="1:113" ht="31.5" customHeight="1" x14ac:dyDescent="0.2">
      <c r="A4" s="585"/>
      <c r="B4" s="585"/>
      <c r="C4" s="585"/>
      <c r="D4" s="521"/>
      <c r="E4" s="522"/>
      <c r="F4" s="522"/>
      <c r="G4" s="522"/>
      <c r="H4" s="522"/>
      <c r="I4" s="522"/>
      <c r="J4" s="522"/>
      <c r="K4" s="522"/>
      <c r="L4" s="522"/>
      <c r="M4" s="522"/>
      <c r="N4" s="522"/>
      <c r="O4" s="523"/>
      <c r="P4" s="360"/>
      <c r="Q4" s="368"/>
      <c r="R4" s="360"/>
      <c r="S4" s="368"/>
      <c r="T4" s="368"/>
      <c r="U4" s="368"/>
      <c r="V4" s="235"/>
      <c r="W4" s="235"/>
      <c r="X4" s="235"/>
      <c r="Y4" s="235"/>
      <c r="Z4" s="235"/>
      <c r="AA4" s="235"/>
      <c r="AB4" s="235"/>
      <c r="AC4" s="235"/>
      <c r="AD4" s="235"/>
      <c r="AE4" s="235"/>
      <c r="AF4" s="235"/>
      <c r="AG4" s="235"/>
      <c r="AH4" s="235"/>
      <c r="AI4" s="19"/>
      <c r="AJ4" s="19"/>
      <c r="AK4" s="19"/>
      <c r="AL4" s="19"/>
      <c r="AM4" s="19"/>
      <c r="AN4" s="19"/>
      <c r="AO4" s="19"/>
      <c r="AP4" s="19"/>
      <c r="AQ4" s="235"/>
      <c r="AR4" s="235"/>
      <c r="AS4" s="235"/>
      <c r="AT4" s="235"/>
      <c r="AU4" s="235"/>
      <c r="AV4" s="235"/>
      <c r="AW4" s="235"/>
      <c r="AX4" s="235"/>
      <c r="AY4" s="235"/>
      <c r="AZ4" s="19"/>
      <c r="BA4" s="38"/>
      <c r="BB4" s="38"/>
      <c r="BC4" s="38"/>
    </row>
    <row r="5" spans="1:113" ht="117" customHeight="1" thickBot="1" x14ac:dyDescent="0.25">
      <c r="A5" s="604" t="s">
        <v>21</v>
      </c>
      <c r="B5" s="604"/>
      <c r="C5" s="605"/>
      <c r="D5" s="612" t="s">
        <v>305</v>
      </c>
      <c r="E5" s="613"/>
      <c r="F5" s="369" t="s">
        <v>146</v>
      </c>
      <c r="G5" s="614" t="s">
        <v>290</v>
      </c>
      <c r="H5" s="615"/>
      <c r="I5" s="615"/>
      <c r="J5" s="615"/>
      <c r="K5" s="615"/>
      <c r="L5" s="615"/>
      <c r="M5" s="615"/>
      <c r="N5" s="615"/>
      <c r="O5" s="616"/>
      <c r="P5" s="369" t="s">
        <v>148</v>
      </c>
      <c r="Q5" s="697" t="s">
        <v>312</v>
      </c>
      <c r="R5" s="698"/>
      <c r="S5" s="698"/>
      <c r="T5" s="698"/>
      <c r="U5" s="698"/>
      <c r="V5" s="698"/>
      <c r="W5" s="698"/>
      <c r="X5" s="698"/>
      <c r="Y5" s="698"/>
      <c r="Z5" s="698"/>
      <c r="AA5" s="698"/>
      <c r="AB5" s="698"/>
      <c r="AC5" s="698"/>
      <c r="AD5" s="698"/>
      <c r="AE5" s="698"/>
      <c r="AF5" s="698"/>
      <c r="AG5" s="698"/>
      <c r="AH5" s="698"/>
      <c r="AI5" s="698"/>
      <c r="AJ5" s="698"/>
      <c r="AK5" s="698"/>
      <c r="AL5" s="698"/>
      <c r="AM5" s="698"/>
      <c r="AN5" s="698"/>
      <c r="AO5" s="698"/>
      <c r="AP5" s="698"/>
      <c r="AQ5" s="698"/>
      <c r="AR5" s="698"/>
      <c r="AS5" s="698"/>
      <c r="AT5" s="698"/>
      <c r="AU5" s="698"/>
      <c r="AV5" s="698"/>
      <c r="AW5" s="698"/>
      <c r="AX5" s="698"/>
      <c r="AY5" s="698"/>
      <c r="AZ5" s="698"/>
      <c r="BA5" s="698"/>
      <c r="BB5" s="698"/>
      <c r="BC5" s="698"/>
      <c r="BD5" s="698"/>
      <c r="BE5" s="698"/>
      <c r="BF5" s="698"/>
      <c r="BG5" s="698"/>
      <c r="BH5" s="698"/>
      <c r="BI5" s="699"/>
    </row>
    <row r="6" spans="1:113" ht="38.25" customHeight="1" thickBot="1" x14ac:dyDescent="0.25">
      <c r="A6" s="617" t="s">
        <v>133</v>
      </c>
      <c r="B6" s="618"/>
      <c r="C6" s="618"/>
      <c r="D6" s="618"/>
      <c r="E6" s="618"/>
      <c r="F6" s="618"/>
      <c r="G6" s="619"/>
      <c r="H6" s="586" t="s">
        <v>134</v>
      </c>
      <c r="I6" s="587"/>
      <c r="J6" s="587"/>
      <c r="K6" s="587"/>
      <c r="L6" s="587"/>
      <c r="M6" s="587"/>
      <c r="N6" s="587"/>
      <c r="O6" s="587"/>
      <c r="P6" s="587"/>
      <c r="Q6" s="588"/>
      <c r="R6" s="588"/>
      <c r="S6" s="588"/>
      <c r="T6" s="588"/>
      <c r="U6" s="588"/>
      <c r="V6" s="588"/>
      <c r="W6" s="588"/>
      <c r="X6" s="588"/>
      <c r="Y6" s="588"/>
      <c r="Z6" s="588"/>
      <c r="AA6" s="588"/>
      <c r="AB6" s="588"/>
      <c r="AC6" s="588"/>
      <c r="AD6" s="588"/>
      <c r="AE6" s="588"/>
      <c r="AF6" s="588"/>
      <c r="AG6" s="588"/>
      <c r="AH6" s="588"/>
      <c r="AI6" s="588"/>
      <c r="AJ6" s="588"/>
      <c r="AK6" s="588"/>
      <c r="AL6" s="588"/>
      <c r="AM6" s="588"/>
      <c r="AN6" s="588"/>
      <c r="AO6" s="588"/>
      <c r="AP6" s="588"/>
      <c r="AQ6" s="588"/>
      <c r="AR6" s="588"/>
      <c r="AS6" s="588"/>
      <c r="AT6" s="588"/>
      <c r="AU6" s="588"/>
      <c r="AV6" s="588"/>
      <c r="AW6" s="588"/>
      <c r="AX6" s="588"/>
      <c r="AY6" s="588"/>
      <c r="AZ6" s="588"/>
      <c r="BA6" s="588"/>
      <c r="BB6" s="588"/>
      <c r="BC6" s="588"/>
      <c r="BD6" s="588"/>
      <c r="BE6" s="588"/>
      <c r="BF6" s="588"/>
      <c r="BG6" s="588"/>
      <c r="BH6" s="588"/>
      <c r="BI6" s="589"/>
    </row>
    <row r="7" spans="1:113" ht="15.75" customHeight="1" thickBot="1" x14ac:dyDescent="0.25">
      <c r="A7" s="609" t="s">
        <v>42</v>
      </c>
      <c r="B7" s="610"/>
      <c r="C7" s="610"/>
      <c r="D7" s="611"/>
      <c r="E7" s="609" t="s">
        <v>133</v>
      </c>
      <c r="F7" s="610"/>
      <c r="G7" s="611"/>
      <c r="H7" s="609" t="s">
        <v>195</v>
      </c>
      <c r="I7" s="610"/>
      <c r="J7" s="610"/>
      <c r="K7" s="610"/>
      <c r="L7" s="610"/>
      <c r="M7" s="610"/>
      <c r="N7" s="611"/>
      <c r="O7" s="606" t="s">
        <v>196</v>
      </c>
      <c r="P7" s="607"/>
      <c r="Q7" s="607"/>
      <c r="R7" s="607"/>
      <c r="S7" s="607"/>
      <c r="T7" s="607"/>
      <c r="U7" s="607"/>
      <c r="V7" s="607"/>
      <c r="W7" s="607"/>
      <c r="X7" s="607"/>
      <c r="Y7" s="607"/>
      <c r="Z7" s="607"/>
      <c r="AA7" s="607"/>
      <c r="AB7" s="607"/>
      <c r="AC7" s="607"/>
      <c r="AD7" s="607"/>
      <c r="AE7" s="607"/>
      <c r="AF7" s="607"/>
      <c r="AG7" s="607"/>
      <c r="AH7" s="607"/>
      <c r="AI7" s="608"/>
      <c r="AJ7" s="155"/>
      <c r="AK7" s="155"/>
      <c r="AL7" s="155"/>
      <c r="AM7" s="155"/>
      <c r="AN7" s="155"/>
      <c r="AO7" s="155"/>
      <c r="AP7" s="155"/>
      <c r="AQ7" s="601" t="s">
        <v>197</v>
      </c>
      <c r="AR7" s="602"/>
      <c r="AS7" s="602"/>
      <c r="AT7" s="602"/>
      <c r="AU7" s="602"/>
      <c r="AV7" s="602"/>
      <c r="AW7" s="603"/>
      <c r="AX7" s="313"/>
      <c r="AY7" s="313"/>
      <c r="AZ7" s="609" t="s">
        <v>124</v>
      </c>
      <c r="BA7" s="610"/>
      <c r="BB7" s="610"/>
      <c r="BC7" s="610"/>
      <c r="BD7" s="610"/>
      <c r="BE7" s="610"/>
      <c r="BF7" s="610"/>
      <c r="BG7" s="610"/>
      <c r="BH7" s="610"/>
      <c r="BI7" s="611"/>
    </row>
    <row r="8" spans="1:113" ht="123" customHeight="1" thickBot="1" x14ac:dyDescent="0.25">
      <c r="A8" s="212" t="s">
        <v>186</v>
      </c>
      <c r="B8" s="39" t="s">
        <v>98</v>
      </c>
      <c r="C8" s="363" t="s">
        <v>43</v>
      </c>
      <c r="D8" s="363" t="s">
        <v>44</v>
      </c>
      <c r="E8" s="363" t="s">
        <v>23</v>
      </c>
      <c r="F8" s="363" t="s">
        <v>22</v>
      </c>
      <c r="G8" s="363" t="s">
        <v>24</v>
      </c>
      <c r="H8" s="620" t="s">
        <v>25</v>
      </c>
      <c r="I8" s="621"/>
      <c r="J8" s="388"/>
      <c r="K8" s="620" t="s">
        <v>26</v>
      </c>
      <c r="L8" s="621"/>
      <c r="M8" s="622" t="s">
        <v>27</v>
      </c>
      <c r="N8" s="623" t="s">
        <v>129</v>
      </c>
      <c r="O8" s="389" t="s">
        <v>30</v>
      </c>
      <c r="P8" s="384" t="s">
        <v>138</v>
      </c>
      <c r="Q8" s="384" t="s">
        <v>139</v>
      </c>
      <c r="R8" s="385" t="s">
        <v>106</v>
      </c>
      <c r="S8" s="624" t="s">
        <v>115</v>
      </c>
      <c r="T8" s="625"/>
      <c r="U8" s="624" t="s">
        <v>108</v>
      </c>
      <c r="V8" s="625"/>
      <c r="W8" s="624" t="s">
        <v>107</v>
      </c>
      <c r="X8" s="625"/>
      <c r="Y8" s="624" t="s">
        <v>109</v>
      </c>
      <c r="Z8" s="625"/>
      <c r="AA8" s="624" t="s">
        <v>110</v>
      </c>
      <c r="AB8" s="625"/>
      <c r="AC8" s="624" t="s">
        <v>111</v>
      </c>
      <c r="AD8" s="625"/>
      <c r="AE8" s="624" t="s">
        <v>140</v>
      </c>
      <c r="AF8" s="625"/>
      <c r="AG8" s="384" t="s">
        <v>112</v>
      </c>
      <c r="AH8" s="384" t="s">
        <v>141</v>
      </c>
      <c r="AI8" s="363" t="s">
        <v>135</v>
      </c>
      <c r="AJ8" s="659" t="s">
        <v>252</v>
      </c>
      <c r="AK8" s="660"/>
      <c r="AL8" s="500" t="s">
        <v>253</v>
      </c>
      <c r="AM8" s="501"/>
      <c r="AO8" s="626" t="s">
        <v>27</v>
      </c>
      <c r="AP8" s="627" t="s">
        <v>129</v>
      </c>
      <c r="AQ8" s="386" t="s">
        <v>145</v>
      </c>
      <c r="AR8" s="386" t="s">
        <v>254</v>
      </c>
      <c r="AS8" s="384" t="s">
        <v>28</v>
      </c>
      <c r="AT8" s="384" t="s">
        <v>144</v>
      </c>
      <c r="AU8" s="384" t="s">
        <v>142</v>
      </c>
      <c r="AV8" s="384" t="s">
        <v>143</v>
      </c>
      <c r="AW8" s="384" t="s">
        <v>29</v>
      </c>
      <c r="AX8" s="384" t="s">
        <v>260</v>
      </c>
      <c r="AY8" s="384" t="s">
        <v>261</v>
      </c>
      <c r="AZ8" s="211" t="s">
        <v>25</v>
      </c>
      <c r="BA8" s="40" t="s">
        <v>125</v>
      </c>
      <c r="BB8" s="41" t="s">
        <v>26</v>
      </c>
      <c r="BC8" s="41" t="s">
        <v>126</v>
      </c>
      <c r="BD8" s="42" t="s">
        <v>127</v>
      </c>
      <c r="BE8" s="43" t="s">
        <v>136</v>
      </c>
      <c r="BF8" s="44" t="s">
        <v>137</v>
      </c>
      <c r="BG8" s="45" t="s">
        <v>193</v>
      </c>
      <c r="BH8" s="46"/>
      <c r="BI8" s="45" t="s">
        <v>194</v>
      </c>
      <c r="BM8" s="651" t="s">
        <v>45</v>
      </c>
      <c r="BN8" s="651"/>
      <c r="BO8" s="651"/>
    </row>
    <row r="9" spans="1:113" ht="82.5" customHeight="1" thickBot="1" x14ac:dyDescent="0.3">
      <c r="A9" s="598" t="s">
        <v>187</v>
      </c>
      <c r="B9" s="354">
        <v>1</v>
      </c>
      <c r="C9" s="414" t="s">
        <v>100</v>
      </c>
      <c r="D9" s="415" t="s">
        <v>55</v>
      </c>
      <c r="E9" s="416" t="s">
        <v>298</v>
      </c>
      <c r="F9" s="695" t="s">
        <v>321</v>
      </c>
      <c r="G9" s="695" t="s">
        <v>322</v>
      </c>
      <c r="H9" s="505">
        <v>4</v>
      </c>
      <c r="I9" s="508" t="str">
        <f>IF(H9=5,"Mas de una vez al año",IF(H9=4,"Al menos una vez en el ultimo año",IF(H9=3,"Al menos una vez en los ultimos 2 años",IF(H9=2,"Al menos una vez en los ultimos 5 años","No se ha presentado en los ultimos 5 años"))))</f>
        <v>Al menos una vez en el ultimo año</v>
      </c>
      <c r="J9" s="510" t="str">
        <f>CONCATENATE(H9,K9)</f>
        <v>44</v>
      </c>
      <c r="K9" s="505">
        <v>4</v>
      </c>
      <c r="L9" s="508" t="str">
        <f>IF(AL9=5,"Catastrófico - Tendría desastrosas consecuencias o efectos sobre la institución",IF(AL9=4,"Mayor - Tendría altas consecuencias o efectos sobre la institución",IF(AL9=3,"Moderado - Tendría medianas consecuencias o efectos sobre la institución",IF(AL9=2,"Menos - Tendría bajo impacto o efecto sobre la institución",IF(AL9=1,"Insignificante - tendría consecuencias o efectos mínimos en la institución","Digite Valor entre 1 y 5")))))</f>
        <v>Mayor - Tendría altas consecuencias o efectos sobre la institución</v>
      </c>
      <c r="M9" s="512" t="str">
        <f>IF(L9="Digite Valor entre 1 y 5","",IF(L9="Digite Valor entre 1 y 5","",IF(COUNTIF(CH$10:CH$17,CONCATENATE(H9,K9)),CH$9,IF(COUNTIF(CI$10:CI$17,CONCATENATE(H9,K9)),CI$9,IF(COUNTIF(CJ$10:CJ$13,CONCATENATE(H9,K9)),CJ$9,CK$9)))))</f>
        <v>Zona de Riesgo Extrema</v>
      </c>
      <c r="N9" s="596" t="str">
        <f>IF(M9=CH$9,"E",IF(M9=CI$9,"A",IF(M9=CJ$9,"M",IF(M9=CK$9,"B",""))))</f>
        <v>E</v>
      </c>
      <c r="O9" s="417" t="s">
        <v>183</v>
      </c>
      <c r="P9" s="416" t="s">
        <v>300</v>
      </c>
      <c r="Q9" s="418" t="s">
        <v>182</v>
      </c>
      <c r="R9" s="419" t="s">
        <v>114</v>
      </c>
      <c r="S9" s="417" t="s">
        <v>116</v>
      </c>
      <c r="T9" s="420">
        <f t="shared" ref="T9:T72" si="0">IF(S9="Si",15,0)</f>
        <v>15</v>
      </c>
      <c r="U9" s="417" t="s">
        <v>116</v>
      </c>
      <c r="V9" s="420">
        <f t="shared" ref="V9:V72" si="1">IF(U9="Si",5,0)</f>
        <v>5</v>
      </c>
      <c r="W9" s="417" t="s">
        <v>117</v>
      </c>
      <c r="X9" s="420">
        <f t="shared" ref="X9:X72" si="2">IF(W9="Si",15,0)</f>
        <v>0</v>
      </c>
      <c r="Y9" s="417" t="s">
        <v>116</v>
      </c>
      <c r="Z9" s="420">
        <f t="shared" ref="Z9:Z72" si="3">IF(Y9="Si",10,0)</f>
        <v>10</v>
      </c>
      <c r="AA9" s="417" t="s">
        <v>117</v>
      </c>
      <c r="AB9" s="420">
        <f t="shared" ref="AB9:AB72" si="4">IF(AA9="Si",15,0)</f>
        <v>0</v>
      </c>
      <c r="AC9" s="417" t="s">
        <v>116</v>
      </c>
      <c r="AD9" s="420">
        <f t="shared" ref="AD9:AD72" si="5">IF(AC9="Si",10,0)</f>
        <v>10</v>
      </c>
      <c r="AE9" s="417" t="s">
        <v>117</v>
      </c>
      <c r="AF9" s="420">
        <f>IF(AE9="Si",30,0)</f>
        <v>0</v>
      </c>
      <c r="AG9" s="421">
        <f>T$9+V$9+X$9+Z$9+AB$9+AD$9+AF$9</f>
        <v>40</v>
      </c>
      <c r="AH9" s="422" t="str">
        <f>IF(R9="","",IF(R9="Afecta la Probabilidad",IF(AND(AG9&gt;=0,AG9&lt;=50),"No disminuye la Probabilidad",IF(AND(AG9&gt;50,AG9&lt;=75),"Disminuye la Probabilidad en 1",IF(AND(AG9&gt;75,AG9&lt;=100),"Disminuye la Probabilidad en 2",""))),IF(AND(AG9&gt;=0,AG9&lt;=50),"No disminuye el Impacto",IF(AND(AG9&gt;50,AG9&lt;=75),"Disminuye el Impacto en 1",IF(AND(AG9&gt;75,AG9&lt;=100),"Disminuye el Impacto en 2","")))))</f>
        <v>No disminuye la Probabilidad</v>
      </c>
      <c r="AI9" s="421">
        <f>IF(AG9&lt;=50,0,IF(AND(AG9&gt;50,AG9&lt;=75),1,IF(AND(AG9&gt;75,AG9&lt;=100),2,"")))</f>
        <v>0</v>
      </c>
      <c r="AJ9" s="632">
        <f>BG9</f>
        <v>1</v>
      </c>
      <c r="AK9" s="634" t="str">
        <f>IF(AJ9=5,"Mas de una vez al año",IF(AJ9=4,"Al menos una vez en el ultimo año",IF(AJ9=3,"Al menos una vez en los ultimos 2 años",IF(AJ9=2,"Al menos una vez en los ultimos 5 años","No se ha presentado en los ultimos 5 años"))))</f>
        <v>No se ha presentado en los ultimos 5 años</v>
      </c>
      <c r="AL9" s="502">
        <f>BI9</f>
        <v>4</v>
      </c>
      <c r="AM9" s="508" t="str">
        <f>IF(AL9=5,"Catastrófico - Tendría desastrosas consecuencias o efectos sobre la institución",IF(AL9=4,"Mayor - Tendría altas consecuencias o efectos sobre la institución",IF(AL9=3,"Moderado - Tendría medianas consecuencias o efectos sobre la institución",IF(AL9=2,"Menos - Tendría bajo impacto o efecto sobre la institución",IF(AL9=1,"Insignificante - tendría consecuencias o efectos mínimos en la institución","Digite Valor entre 1 y 5")))))</f>
        <v>Mayor - Tendría altas consecuencias o efectos sobre la institución</v>
      </c>
      <c r="AN9" s="628" t="str">
        <f>BH9</f>
        <v>14</v>
      </c>
      <c r="AO9" s="630" t="str">
        <f>IF(COUNTIF($CH$10:$CH$17,AN9),$CH$9,IF(COUNTIF($CI$10:$CI$17,AN9),$CI$9,IF(COUNTIF($CJ$10:$CJ$13,AN9),$CJ$9,IF(COUNTIF($CK$10:$CK$14,AN9),$CK$9,""))))</f>
        <v>Zona de Riesgo Alta</v>
      </c>
      <c r="AP9" s="596" t="str">
        <f>IF(AO9=CH9,"E",IF(AO9=CI9,"A",IF(AO9=CJ9,"M",IF(AO9=CK9,"B",""))))</f>
        <v>A</v>
      </c>
      <c r="AQ9" s="416" t="s">
        <v>286</v>
      </c>
      <c r="AR9" s="423" t="s">
        <v>257</v>
      </c>
      <c r="AS9" s="416" t="s">
        <v>299</v>
      </c>
      <c r="AT9" s="416" t="s">
        <v>287</v>
      </c>
      <c r="AU9" s="416" t="s">
        <v>310</v>
      </c>
      <c r="AV9" s="416" t="s">
        <v>288</v>
      </c>
      <c r="AW9" s="416" t="s">
        <v>289</v>
      </c>
      <c r="AX9" s="416" t="s">
        <v>316</v>
      </c>
      <c r="AY9" s="636" t="s">
        <v>303</v>
      </c>
      <c r="AZ9" s="590">
        <f>H9</f>
        <v>4</v>
      </c>
      <c r="BA9" s="170">
        <f t="shared" ref="BA9:BA72" si="6">IF(R9="Afecta la Probabilidad",AZ9-(AZ9-AI9),"No aplica")</f>
        <v>0</v>
      </c>
      <c r="BB9" s="590">
        <f>K9</f>
        <v>4</v>
      </c>
      <c r="BC9" s="170" t="str">
        <f t="shared" ref="BC9:BC72" si="7">IF(R9="Afecta el Impacto",BB9-(BB9-AI9),"No aplica")</f>
        <v>No aplica</v>
      </c>
      <c r="BD9" s="200" t="str">
        <f>IF(R9="Afecta el Impacto",CONCATENATE(AZ9,BC9),CONCATENATE(BA9,BB9))</f>
        <v>04</v>
      </c>
      <c r="BE9" s="652">
        <f>IF(R9="","",SUMIF(R9:R17,"Afecta la Probabilidad",BA9:BA17))</f>
        <v>5</v>
      </c>
      <c r="BF9" s="655">
        <f>IF(R9="","",SUMIF(R9:R17,"Afecta el Impacto",BC9:BC17))</f>
        <v>0</v>
      </c>
      <c r="BG9" s="658">
        <f>IF(BE9="","",IF(H9-BE9&lt;=0,1,H9-BE9))</f>
        <v>1</v>
      </c>
      <c r="BH9" s="579" t="str">
        <f>CONCATENATE(BG9,BI9)</f>
        <v>14</v>
      </c>
      <c r="BI9" s="658">
        <f>IF(K9="","",IF(K9-BF9&lt;0,1,K9-BF9))</f>
        <v>4</v>
      </c>
      <c r="BJ9"/>
      <c r="BK9" s="171" t="s">
        <v>99</v>
      </c>
      <c r="BL9"/>
      <c r="BM9" s="172" t="s">
        <v>93</v>
      </c>
      <c r="BN9" s="172" t="s">
        <v>94</v>
      </c>
      <c r="BO9" s="98" t="s">
        <v>262</v>
      </c>
      <c r="BP9"/>
      <c r="BQ9"/>
      <c r="BR9" s="173" t="s">
        <v>256</v>
      </c>
      <c r="BS9"/>
      <c r="BT9"/>
      <c r="BU9"/>
      <c r="BV9" s="648" t="s">
        <v>45</v>
      </c>
      <c r="BW9" s="649"/>
      <c r="BX9" s="650"/>
      <c r="BY9" s="174"/>
      <c r="BZ9" s="647" t="s">
        <v>72</v>
      </c>
      <c r="CA9" s="647"/>
      <c r="CB9" s="647"/>
      <c r="CC9" s="647"/>
      <c r="CD9" s="174"/>
      <c r="CE9" s="647" t="s">
        <v>4</v>
      </c>
      <c r="CF9" s="647"/>
      <c r="CG9"/>
      <c r="CH9" s="82" t="s">
        <v>12</v>
      </c>
      <c r="CI9" s="82" t="s">
        <v>9</v>
      </c>
      <c r="CJ9" s="82" t="s">
        <v>8</v>
      </c>
      <c r="CK9" s="82" t="s">
        <v>5</v>
      </c>
      <c r="CL9"/>
      <c r="CM9" s="175" t="s">
        <v>139</v>
      </c>
      <c r="CN9"/>
      <c r="CO9"/>
      <c r="CP9"/>
      <c r="CQ9"/>
      <c r="CR9"/>
      <c r="CS9" s="645" t="s">
        <v>118</v>
      </c>
      <c r="CT9" s="175" t="s">
        <v>119</v>
      </c>
      <c r="CU9" s="176"/>
      <c r="CV9" s="176"/>
      <c r="CW9" s="177" t="s">
        <v>30</v>
      </c>
      <c r="CX9"/>
      <c r="CY9" s="178" t="s">
        <v>150</v>
      </c>
      <c r="CZ9" s="178" t="s">
        <v>151</v>
      </c>
      <c r="DA9" s="178" t="s">
        <v>152</v>
      </c>
      <c r="DB9"/>
      <c r="DC9"/>
      <c r="DD9" s="179" t="s">
        <v>30</v>
      </c>
      <c r="DE9" s="179" t="s">
        <v>149</v>
      </c>
      <c r="DF9"/>
      <c r="DG9"/>
      <c r="DH9"/>
      <c r="DI9" s="15"/>
    </row>
    <row r="10" spans="1:113" ht="57.75" customHeight="1" thickBot="1" x14ac:dyDescent="0.3">
      <c r="A10" s="599"/>
      <c r="B10" s="355">
        <f t="shared" ref="B10:B17" si="8">B9+1</f>
        <v>2</v>
      </c>
      <c r="C10" s="424" t="s">
        <v>100</v>
      </c>
      <c r="D10" s="397" t="s">
        <v>58</v>
      </c>
      <c r="E10" s="398" t="s">
        <v>304</v>
      </c>
      <c r="F10" s="696"/>
      <c r="G10" s="696"/>
      <c r="H10" s="506"/>
      <c r="I10" s="491"/>
      <c r="J10" s="494"/>
      <c r="K10" s="506"/>
      <c r="L10" s="491"/>
      <c r="M10" s="488"/>
      <c r="N10" s="527"/>
      <c r="O10" s="405" t="s">
        <v>183</v>
      </c>
      <c r="P10" s="207" t="s">
        <v>301</v>
      </c>
      <c r="Q10" s="120" t="s">
        <v>182</v>
      </c>
      <c r="R10" s="361" t="s">
        <v>114</v>
      </c>
      <c r="S10" s="405" t="s">
        <v>116</v>
      </c>
      <c r="T10" s="127">
        <f t="shared" si="0"/>
        <v>15</v>
      </c>
      <c r="U10" s="405" t="s">
        <v>116</v>
      </c>
      <c r="V10" s="127">
        <f t="shared" si="1"/>
        <v>5</v>
      </c>
      <c r="W10" s="405" t="s">
        <v>117</v>
      </c>
      <c r="X10" s="127">
        <f t="shared" si="2"/>
        <v>0</v>
      </c>
      <c r="Y10" s="405" t="s">
        <v>116</v>
      </c>
      <c r="Z10" s="127">
        <f t="shared" si="3"/>
        <v>10</v>
      </c>
      <c r="AA10" s="405" t="s">
        <v>116</v>
      </c>
      <c r="AB10" s="127">
        <f t="shared" si="4"/>
        <v>15</v>
      </c>
      <c r="AC10" s="405" t="s">
        <v>116</v>
      </c>
      <c r="AD10" s="127">
        <f t="shared" si="5"/>
        <v>10</v>
      </c>
      <c r="AE10" s="405" t="s">
        <v>116</v>
      </c>
      <c r="AF10" s="127">
        <f t="shared" ref="AF10:AF73" si="9">IF(AE10="Si",30,0)</f>
        <v>30</v>
      </c>
      <c r="AG10" s="242">
        <f>T$10+V$10+X$10+Z$10+AB$10+AD$10+AF$10</f>
        <v>85</v>
      </c>
      <c r="AH10" s="401" t="str">
        <f>IF(R10="","",IF(R10="Afecta la Probabilidad",IF(AND(AG10&gt;=0,AG10&lt;=50),"No disminuye la Probabilidad",IF(AND(AG10&gt;50,AG10&lt;=75),"Disminuye la Probabilidad en 1",IF(AND(AG10&gt;75,AG10&lt;=100),"Disminuye la Probabilidad en 2",""))),IF(AND(AG10&gt;=0,AG10&lt;=50),"No disminuye el Impacto",IF(AND(AG10&gt;50,AG10&lt;=75),"Disminuye el Impacto en 1",IF(AND(AG10&gt;75,AG10&lt;=100),"Disminuye el Impacto en 2","")))))</f>
        <v>Disminuye la Probabilidad en 2</v>
      </c>
      <c r="AI10" s="242">
        <f t="shared" ref="AI10:AI73" si="10">IF(AG10&lt;=50,0,IF(AND(AG10&gt;50,AG10&lt;=75),1,IF(AND(AG10&gt;75,AG10&lt;=100),2,"")))</f>
        <v>2</v>
      </c>
      <c r="AJ10" s="499"/>
      <c r="AK10" s="517"/>
      <c r="AL10" s="503"/>
      <c r="AM10" s="491"/>
      <c r="AN10" s="528"/>
      <c r="AO10" s="516"/>
      <c r="AP10" s="527"/>
      <c r="AQ10" s="207" t="s">
        <v>286</v>
      </c>
      <c r="AR10" s="404" t="s">
        <v>257</v>
      </c>
      <c r="AS10" s="207" t="s">
        <v>292</v>
      </c>
      <c r="AT10" s="207" t="s">
        <v>287</v>
      </c>
      <c r="AU10" s="207" t="s">
        <v>310</v>
      </c>
      <c r="AV10" s="207" t="s">
        <v>288</v>
      </c>
      <c r="AW10" s="207" t="s">
        <v>293</v>
      </c>
      <c r="AX10" s="207" t="s">
        <v>317</v>
      </c>
      <c r="AY10" s="637"/>
      <c r="AZ10" s="591"/>
      <c r="BA10" s="170">
        <f t="shared" si="6"/>
        <v>2</v>
      </c>
      <c r="BB10" s="591"/>
      <c r="BC10" s="170" t="str">
        <f t="shared" si="7"/>
        <v>No aplica</v>
      </c>
      <c r="BD10" s="200" t="str">
        <f t="shared" ref="BD10:BD73" si="11">IF(R10="Afecta el Impacto",CONCATENATE(AZ10,BC10),CONCATENATE(BA10,BB10))</f>
        <v>2</v>
      </c>
      <c r="BE10" s="653"/>
      <c r="BF10" s="656"/>
      <c r="BG10" s="653"/>
      <c r="BH10" s="580"/>
      <c r="BI10" s="653"/>
      <c r="BJ10"/>
      <c r="BK10" s="171" t="s">
        <v>100</v>
      </c>
      <c r="BL10"/>
      <c r="BM10" s="180" t="s">
        <v>95</v>
      </c>
      <c r="BN10" s="181" t="s">
        <v>49</v>
      </c>
      <c r="BO10" s="182" t="s">
        <v>61</v>
      </c>
      <c r="BP10"/>
      <c r="BQ10"/>
      <c r="BR10" s="14" t="s">
        <v>255</v>
      </c>
      <c r="BS10"/>
      <c r="BT10"/>
      <c r="BU10"/>
      <c r="BV10" s="82" t="s">
        <v>46</v>
      </c>
      <c r="BW10" s="82" t="s">
        <v>47</v>
      </c>
      <c r="BX10" s="82" t="s">
        <v>60</v>
      </c>
      <c r="BY10" s="82"/>
      <c r="BZ10" s="165" t="s">
        <v>36</v>
      </c>
      <c r="CA10" s="165" t="s">
        <v>67</v>
      </c>
      <c r="CB10" s="165" t="s">
        <v>68</v>
      </c>
      <c r="CC10" s="165" t="s">
        <v>69</v>
      </c>
      <c r="CD10"/>
      <c r="CE10" t="s">
        <v>19</v>
      </c>
      <c r="CF10">
        <v>5</v>
      </c>
      <c r="CG10"/>
      <c r="CH10" s="98">
        <v>25</v>
      </c>
      <c r="CI10" s="98">
        <v>14</v>
      </c>
      <c r="CJ10" s="98">
        <v>13</v>
      </c>
      <c r="CK10" s="98">
        <v>11</v>
      </c>
      <c r="CL10"/>
      <c r="CM10" s="183" t="s">
        <v>177</v>
      </c>
      <c r="CN10"/>
      <c r="CO10" t="s">
        <v>113</v>
      </c>
      <c r="CP10"/>
      <c r="CQ10" t="s">
        <v>116</v>
      </c>
      <c r="CR10"/>
      <c r="CS10" s="646"/>
      <c r="CT10" s="184" t="s">
        <v>120</v>
      </c>
      <c r="CU10" s="176"/>
      <c r="CV10" s="176"/>
      <c r="CW10" s="178" t="s">
        <v>174</v>
      </c>
      <c r="CX10"/>
      <c r="CY10" s="185" t="s">
        <v>153</v>
      </c>
      <c r="CZ10" s="186" t="s">
        <v>158</v>
      </c>
      <c r="DA10" s="186" t="s">
        <v>172</v>
      </c>
      <c r="DB10"/>
      <c r="DC10"/>
      <c r="DD10" s="176" t="s">
        <v>183</v>
      </c>
      <c r="DE10"/>
      <c r="DF10"/>
      <c r="DG10"/>
      <c r="DH10"/>
      <c r="DI10" s="15"/>
    </row>
    <row r="11" spans="1:113" ht="51.75" customHeight="1" thickBot="1" x14ac:dyDescent="0.3">
      <c r="A11" s="599"/>
      <c r="B11" s="355">
        <f t="shared" si="8"/>
        <v>3</v>
      </c>
      <c r="C11" s="424" t="s">
        <v>100</v>
      </c>
      <c r="D11" s="397" t="s">
        <v>58</v>
      </c>
      <c r="E11" s="398" t="s">
        <v>285</v>
      </c>
      <c r="F11" s="696"/>
      <c r="G11" s="696"/>
      <c r="H11" s="506"/>
      <c r="I11" s="491"/>
      <c r="J11" s="494"/>
      <c r="K11" s="506"/>
      <c r="L11" s="491"/>
      <c r="M11" s="488"/>
      <c r="N11" s="527"/>
      <c r="O11" s="405" t="s">
        <v>183</v>
      </c>
      <c r="P11" s="207" t="s">
        <v>302</v>
      </c>
      <c r="Q11" s="120" t="s">
        <v>147</v>
      </c>
      <c r="R11" s="361" t="s">
        <v>114</v>
      </c>
      <c r="S11" s="405" t="s">
        <v>116</v>
      </c>
      <c r="T11" s="127">
        <f t="shared" si="0"/>
        <v>15</v>
      </c>
      <c r="U11" s="405" t="s">
        <v>116</v>
      </c>
      <c r="V11" s="127">
        <f t="shared" si="1"/>
        <v>5</v>
      </c>
      <c r="W11" s="405" t="s">
        <v>117</v>
      </c>
      <c r="X11" s="127">
        <f t="shared" si="2"/>
        <v>0</v>
      </c>
      <c r="Y11" s="405" t="s">
        <v>116</v>
      </c>
      <c r="Z11" s="127">
        <f t="shared" si="3"/>
        <v>10</v>
      </c>
      <c r="AA11" s="405" t="s">
        <v>116</v>
      </c>
      <c r="AB11" s="127">
        <f t="shared" si="4"/>
        <v>15</v>
      </c>
      <c r="AC11" s="405" t="s">
        <v>116</v>
      </c>
      <c r="AD11" s="127">
        <f t="shared" si="5"/>
        <v>10</v>
      </c>
      <c r="AE11" s="405" t="s">
        <v>116</v>
      </c>
      <c r="AF11" s="127">
        <f t="shared" si="9"/>
        <v>30</v>
      </c>
      <c r="AG11" s="242">
        <f>T$11+V$11+X$11+Z$11+AB$11+AD$11+AF$11</f>
        <v>85</v>
      </c>
      <c r="AH11" s="401" t="str">
        <f>IF(R11="","",IF(R11="Afecta la Probabilidad",IF(AND(AG11&gt;=0,AG11&lt;=50),"No disminuye la Probabilidad",IF(AND(AG11&gt;50,AG11&lt;=75),"Disminuye la Probabilidad en 1",IF(AND(AG11&gt;75,AG11&lt;=100),"Disminuye la Probabilidad en 2",""))),IF(AND(AG11&gt;=0,AG11&lt;=50),"No disminuye el Impacto",IF(AND(AG11&gt;50,AG11&lt;=75),"Disminuye el Impacto en 1",IF(AND(AG11&gt;75,AG11&lt;=100),"Disminuye el Impacto en 2","")))))</f>
        <v>Disminuye la Probabilidad en 2</v>
      </c>
      <c r="AI11" s="242">
        <f t="shared" si="10"/>
        <v>2</v>
      </c>
      <c r="AJ11" s="499"/>
      <c r="AK11" s="517"/>
      <c r="AL11" s="503"/>
      <c r="AM11" s="491"/>
      <c r="AN11" s="528"/>
      <c r="AO11" s="516"/>
      <c r="AP11" s="527"/>
      <c r="AQ11" s="207" t="s">
        <v>286</v>
      </c>
      <c r="AR11" s="404" t="s">
        <v>255</v>
      </c>
      <c r="AS11" s="207" t="s">
        <v>313</v>
      </c>
      <c r="AT11" s="207" t="s">
        <v>287</v>
      </c>
      <c r="AU11" s="207" t="s">
        <v>310</v>
      </c>
      <c r="AV11" s="207" t="s">
        <v>288</v>
      </c>
      <c r="AW11" s="207" t="s">
        <v>318</v>
      </c>
      <c r="AX11" s="207" t="s">
        <v>319</v>
      </c>
      <c r="AY11" s="637"/>
      <c r="AZ11" s="591"/>
      <c r="BA11" s="170">
        <f t="shared" si="6"/>
        <v>2</v>
      </c>
      <c r="BB11" s="591"/>
      <c r="BC11" s="170" t="str">
        <f t="shared" si="7"/>
        <v>No aplica</v>
      </c>
      <c r="BD11" s="200" t="str">
        <f t="shared" si="11"/>
        <v>2</v>
      </c>
      <c r="BE11" s="653"/>
      <c r="BF11" s="656"/>
      <c r="BG11" s="653"/>
      <c r="BH11" s="580"/>
      <c r="BI11" s="653"/>
      <c r="BJ11"/>
      <c r="BK11" s="171" t="s">
        <v>101</v>
      </c>
      <c r="BL11"/>
      <c r="BM11" s="187" t="s">
        <v>55</v>
      </c>
      <c r="BN11" s="188" t="s">
        <v>52</v>
      </c>
      <c r="BO11" s="182" t="s">
        <v>62</v>
      </c>
      <c r="BP11"/>
      <c r="BQ11"/>
      <c r="BR11" s="14" t="s">
        <v>257</v>
      </c>
      <c r="BS11"/>
      <c r="BT11"/>
      <c r="BU11"/>
      <c r="BV11" t="s">
        <v>49</v>
      </c>
      <c r="BW11" t="s">
        <v>54</v>
      </c>
      <c r="BX11" t="s">
        <v>61</v>
      </c>
      <c r="BY11"/>
      <c r="BZ11" s="165">
        <v>5</v>
      </c>
      <c r="CA11" t="s">
        <v>31</v>
      </c>
      <c r="CB11" s="79" t="s">
        <v>70</v>
      </c>
      <c r="CC11" t="s">
        <v>71</v>
      </c>
      <c r="CD11"/>
      <c r="CE11" t="s">
        <v>18</v>
      </c>
      <c r="CF11">
        <v>4</v>
      </c>
      <c r="CG11"/>
      <c r="CH11" s="98">
        <v>35</v>
      </c>
      <c r="CI11" s="98">
        <v>15</v>
      </c>
      <c r="CJ11" s="98">
        <v>23</v>
      </c>
      <c r="CK11" s="98">
        <v>12</v>
      </c>
      <c r="CL11"/>
      <c r="CM11" s="171" t="s">
        <v>178</v>
      </c>
      <c r="CN11"/>
      <c r="CO11" t="s">
        <v>114</v>
      </c>
      <c r="CP11"/>
      <c r="CQ11" t="s">
        <v>117</v>
      </c>
      <c r="CR11"/>
      <c r="CS11" s="183" t="s">
        <v>121</v>
      </c>
      <c r="CT11" s="183">
        <v>0</v>
      </c>
      <c r="CU11" s="152"/>
      <c r="CV11" s="152"/>
      <c r="CW11" s="178" t="s">
        <v>175</v>
      </c>
      <c r="CX11"/>
      <c r="CY11" s="189" t="s">
        <v>154</v>
      </c>
      <c r="CZ11" s="83" t="s">
        <v>159</v>
      </c>
      <c r="DA11" s="83" t="s">
        <v>173</v>
      </c>
      <c r="DB11"/>
      <c r="DC11"/>
      <c r="DD11" s="176" t="s">
        <v>184</v>
      </c>
      <c r="DE11"/>
      <c r="DF11"/>
      <c r="DG11"/>
      <c r="DH11"/>
      <c r="DI11" s="15"/>
    </row>
    <row r="12" spans="1:113" ht="61.5" customHeight="1" thickBot="1" x14ac:dyDescent="0.3">
      <c r="A12" s="599"/>
      <c r="B12" s="355">
        <f t="shared" si="8"/>
        <v>4</v>
      </c>
      <c r="C12" s="425" t="s">
        <v>132</v>
      </c>
      <c r="D12" s="361" t="s">
        <v>63</v>
      </c>
      <c r="E12" s="207" t="s">
        <v>297</v>
      </c>
      <c r="F12" s="696"/>
      <c r="G12" s="696"/>
      <c r="H12" s="506"/>
      <c r="I12" s="491"/>
      <c r="J12" s="494"/>
      <c r="K12" s="506"/>
      <c r="L12" s="491"/>
      <c r="M12" s="488"/>
      <c r="N12" s="527"/>
      <c r="O12" s="405" t="s">
        <v>183</v>
      </c>
      <c r="P12" s="207" t="s">
        <v>294</v>
      </c>
      <c r="Q12" s="120" t="s">
        <v>181</v>
      </c>
      <c r="R12" s="361" t="s">
        <v>114</v>
      </c>
      <c r="S12" s="405" t="s">
        <v>116</v>
      </c>
      <c r="T12" s="127">
        <f t="shared" si="0"/>
        <v>15</v>
      </c>
      <c r="U12" s="405" t="s">
        <v>116</v>
      </c>
      <c r="V12" s="127">
        <f t="shared" si="1"/>
        <v>5</v>
      </c>
      <c r="W12" s="405" t="s">
        <v>117</v>
      </c>
      <c r="X12" s="127">
        <f t="shared" si="2"/>
        <v>0</v>
      </c>
      <c r="Y12" s="405" t="s">
        <v>116</v>
      </c>
      <c r="Z12" s="127">
        <f t="shared" si="3"/>
        <v>10</v>
      </c>
      <c r="AA12" s="405" t="s">
        <v>117</v>
      </c>
      <c r="AB12" s="127">
        <f t="shared" si="4"/>
        <v>0</v>
      </c>
      <c r="AC12" s="405" t="s">
        <v>116</v>
      </c>
      <c r="AD12" s="127">
        <f t="shared" si="5"/>
        <v>10</v>
      </c>
      <c r="AE12" s="405" t="s">
        <v>117</v>
      </c>
      <c r="AF12" s="127">
        <f t="shared" si="9"/>
        <v>0</v>
      </c>
      <c r="AG12" s="242">
        <f>T$12+V$12+X$12+Z$12+AB$12+AD$12+AF$12</f>
        <v>40</v>
      </c>
      <c r="AH12" s="401" t="str">
        <f t="shared" ref="AH12:AH75" si="12">IF(R12="","",IF(R12="Afecta la Probabilidad",IF(AND(AG12&gt;=0,AG12&lt;=50),"No disminuye la Probabilidad",IF(AND(AG12&gt;50,AG12&lt;=75),"Disminuye la Probabilidad en 1",IF(AND(AG12&gt;75,AG12&lt;=100),"Disminuye la Probabilidad en 2",""))),IF(AND(AG12&gt;=0,AG12&lt;=50),"No disminuye el Impacto",IF(AND(AG12&gt;50,AG12&lt;=75),"Disminuye el Impacto en 1",IF(AND(AG12&gt;75,AG12&lt;=100),"Disminuye el Impacto en 2","")))))</f>
        <v>No disminuye la Probabilidad</v>
      </c>
      <c r="AI12" s="242">
        <f t="shared" si="10"/>
        <v>0</v>
      </c>
      <c r="AJ12" s="499"/>
      <c r="AK12" s="517"/>
      <c r="AL12" s="503"/>
      <c r="AM12" s="491"/>
      <c r="AN12" s="528"/>
      <c r="AO12" s="516"/>
      <c r="AP12" s="527"/>
      <c r="AQ12" s="207" t="s">
        <v>286</v>
      </c>
      <c r="AR12" s="404" t="s">
        <v>255</v>
      </c>
      <c r="AS12" s="207" t="s">
        <v>295</v>
      </c>
      <c r="AT12" s="207" t="s">
        <v>287</v>
      </c>
      <c r="AU12" s="207" t="s">
        <v>310</v>
      </c>
      <c r="AV12" s="207" t="s">
        <v>288</v>
      </c>
      <c r="AW12" s="207" t="s">
        <v>296</v>
      </c>
      <c r="AX12" s="207" t="s">
        <v>320</v>
      </c>
      <c r="AY12" s="637"/>
      <c r="AZ12" s="591"/>
      <c r="BA12" s="170">
        <f t="shared" si="6"/>
        <v>0</v>
      </c>
      <c r="BB12" s="591"/>
      <c r="BC12" s="170" t="str">
        <f t="shared" si="7"/>
        <v>No aplica</v>
      </c>
      <c r="BD12" s="200" t="str">
        <f t="shared" si="11"/>
        <v>0</v>
      </c>
      <c r="BE12" s="653"/>
      <c r="BF12" s="656"/>
      <c r="BG12" s="653"/>
      <c r="BH12" s="580"/>
      <c r="BI12" s="653"/>
      <c r="BJ12"/>
      <c r="BK12" s="190" t="s">
        <v>132</v>
      </c>
      <c r="BL12"/>
      <c r="BM12" s="187" t="s">
        <v>96</v>
      </c>
      <c r="BN12" s="188" t="s">
        <v>97</v>
      </c>
      <c r="BO12" s="182" t="s">
        <v>63</v>
      </c>
      <c r="BP12"/>
      <c r="BQ12"/>
      <c r="BR12" s="14" t="s">
        <v>258</v>
      </c>
      <c r="BS12"/>
      <c r="BT12"/>
      <c r="BU12"/>
      <c r="BV12" t="s">
        <v>48</v>
      </c>
      <c r="BW12" t="s">
        <v>55</v>
      </c>
      <c r="BX12" t="s">
        <v>62</v>
      </c>
      <c r="BY12"/>
      <c r="BZ12" s="165">
        <v>4</v>
      </c>
      <c r="CA12" t="s">
        <v>14</v>
      </c>
      <c r="CB12" s="79" t="s">
        <v>77</v>
      </c>
      <c r="CC12" s="79" t="s">
        <v>73</v>
      </c>
      <c r="CD12"/>
      <c r="CE12" t="s">
        <v>34</v>
      </c>
      <c r="CF12">
        <v>3</v>
      </c>
      <c r="CG12"/>
      <c r="CH12" s="98">
        <v>45</v>
      </c>
      <c r="CI12" s="98">
        <v>24</v>
      </c>
      <c r="CJ12" s="98">
        <v>32</v>
      </c>
      <c r="CK12" s="98">
        <v>21</v>
      </c>
      <c r="CL12"/>
      <c r="CM12" s="171" t="s">
        <v>179</v>
      </c>
      <c r="CN12"/>
      <c r="CO12"/>
      <c r="CP12"/>
      <c r="CQ12"/>
      <c r="CR12"/>
      <c r="CS12" s="171" t="s">
        <v>122</v>
      </c>
      <c r="CT12" s="171">
        <v>1</v>
      </c>
      <c r="CU12" s="152"/>
      <c r="CV12" s="152"/>
      <c r="CW12" s="178" t="s">
        <v>176</v>
      </c>
      <c r="CX12"/>
      <c r="CY12" s="189" t="s">
        <v>155</v>
      </c>
      <c r="CZ12" s="83" t="s">
        <v>171</v>
      </c>
      <c r="DA12"/>
      <c r="DB12"/>
      <c r="DC12"/>
      <c r="DD12" s="82" t="s">
        <v>185</v>
      </c>
      <c r="DE12"/>
      <c r="DF12"/>
      <c r="DG12"/>
      <c r="DH12"/>
      <c r="DI12" s="15"/>
    </row>
    <row r="13" spans="1:113" ht="59.25" customHeight="1" thickBot="1" x14ac:dyDescent="0.3">
      <c r="A13" s="599"/>
      <c r="B13" s="355">
        <f t="shared" si="8"/>
        <v>5</v>
      </c>
      <c r="C13" s="425"/>
      <c r="D13" s="361"/>
      <c r="E13" s="207" t="s">
        <v>307</v>
      </c>
      <c r="F13" s="696"/>
      <c r="G13" s="696"/>
      <c r="H13" s="506"/>
      <c r="I13" s="491"/>
      <c r="J13" s="494"/>
      <c r="K13" s="506"/>
      <c r="L13" s="491"/>
      <c r="M13" s="488"/>
      <c r="N13" s="527"/>
      <c r="O13" s="405" t="s">
        <v>183</v>
      </c>
      <c r="P13" s="207" t="s">
        <v>308</v>
      </c>
      <c r="Q13" s="120" t="s">
        <v>182</v>
      </c>
      <c r="R13" s="361" t="s">
        <v>114</v>
      </c>
      <c r="S13" s="405" t="s">
        <v>117</v>
      </c>
      <c r="T13" s="127">
        <f t="shared" si="0"/>
        <v>0</v>
      </c>
      <c r="U13" s="405" t="s">
        <v>116</v>
      </c>
      <c r="V13" s="127">
        <f t="shared" si="1"/>
        <v>5</v>
      </c>
      <c r="W13" s="405" t="s">
        <v>117</v>
      </c>
      <c r="X13" s="127">
        <f t="shared" si="2"/>
        <v>0</v>
      </c>
      <c r="Y13" s="405" t="s">
        <v>116</v>
      </c>
      <c r="Z13" s="127">
        <f t="shared" si="3"/>
        <v>10</v>
      </c>
      <c r="AA13" s="405" t="s">
        <v>117</v>
      </c>
      <c r="AB13" s="127">
        <f t="shared" si="4"/>
        <v>0</v>
      </c>
      <c r="AC13" s="405" t="s">
        <v>116</v>
      </c>
      <c r="AD13" s="127">
        <f t="shared" si="5"/>
        <v>10</v>
      </c>
      <c r="AE13" s="405" t="s">
        <v>116</v>
      </c>
      <c r="AF13" s="127">
        <f t="shared" si="9"/>
        <v>30</v>
      </c>
      <c r="AG13" s="242">
        <f>T$13+V$13+X$13+Z$13+AB$13+AD$13+AF$13</f>
        <v>55</v>
      </c>
      <c r="AH13" s="401" t="str">
        <f t="shared" si="12"/>
        <v>Disminuye la Probabilidad en 1</v>
      </c>
      <c r="AI13" s="242">
        <f t="shared" si="10"/>
        <v>1</v>
      </c>
      <c r="AJ13" s="499"/>
      <c r="AK13" s="517"/>
      <c r="AL13" s="503"/>
      <c r="AM13" s="491"/>
      <c r="AN13" s="528"/>
      <c r="AO13" s="516"/>
      <c r="AP13" s="527"/>
      <c r="AQ13" s="207" t="s">
        <v>309</v>
      </c>
      <c r="AR13" s="404" t="s">
        <v>255</v>
      </c>
      <c r="AS13" s="207" t="s">
        <v>314</v>
      </c>
      <c r="AT13" s="207" t="s">
        <v>287</v>
      </c>
      <c r="AU13" s="207" t="s">
        <v>310</v>
      </c>
      <c r="AV13" s="207" t="s">
        <v>288</v>
      </c>
      <c r="AW13" s="207" t="s">
        <v>311</v>
      </c>
      <c r="AX13" s="207" t="s">
        <v>315</v>
      </c>
      <c r="AY13" s="637"/>
      <c r="AZ13" s="591"/>
      <c r="BA13" s="170">
        <f t="shared" si="6"/>
        <v>1</v>
      </c>
      <c r="BB13" s="591"/>
      <c r="BC13" s="170" t="str">
        <f t="shared" si="7"/>
        <v>No aplica</v>
      </c>
      <c r="BD13" s="200" t="str">
        <f t="shared" si="11"/>
        <v>1</v>
      </c>
      <c r="BE13" s="653"/>
      <c r="BF13" s="656"/>
      <c r="BG13" s="653"/>
      <c r="BH13" s="580"/>
      <c r="BI13" s="653"/>
      <c r="BJ13"/>
      <c r="BK13"/>
      <c r="BL13"/>
      <c r="BM13" s="187" t="s">
        <v>57</v>
      </c>
      <c r="BN13" s="191" t="s">
        <v>50</v>
      </c>
      <c r="BO13" s="182" t="s">
        <v>64</v>
      </c>
      <c r="BP13"/>
      <c r="BQ13"/>
      <c r="BR13" s="14" t="s">
        <v>259</v>
      </c>
      <c r="BS13"/>
      <c r="BT13"/>
      <c r="BU13"/>
      <c r="BV13" t="s">
        <v>50</v>
      </c>
      <c r="BW13" t="s">
        <v>56</v>
      </c>
      <c r="BX13" t="s">
        <v>63</v>
      </c>
      <c r="BY13"/>
      <c r="BZ13" s="165">
        <v>3</v>
      </c>
      <c r="CA13" t="s">
        <v>32</v>
      </c>
      <c r="CB13" s="79" t="s">
        <v>78</v>
      </c>
      <c r="CC13" s="79" t="s">
        <v>74</v>
      </c>
      <c r="CD13"/>
      <c r="CE13" t="s">
        <v>35</v>
      </c>
      <c r="CF13">
        <v>2</v>
      </c>
      <c r="CG13"/>
      <c r="CH13" s="98">
        <v>55</v>
      </c>
      <c r="CI13" s="98">
        <v>33</v>
      </c>
      <c r="CJ13" s="98">
        <v>41</v>
      </c>
      <c r="CK13" s="98">
        <v>22</v>
      </c>
      <c r="CL13"/>
      <c r="CM13" s="190" t="s">
        <v>180</v>
      </c>
      <c r="CN13"/>
      <c r="CO13"/>
      <c r="CP13"/>
      <c r="CQ13"/>
      <c r="CR13"/>
      <c r="CS13" s="171" t="s">
        <v>123</v>
      </c>
      <c r="CT13" s="171">
        <v>2</v>
      </c>
      <c r="CU13" s="152"/>
      <c r="CV13" s="152"/>
      <c r="CW13" s="152"/>
      <c r="CX13"/>
      <c r="CY13" s="189" t="s">
        <v>156</v>
      </c>
      <c r="CZ13" s="83" t="s">
        <v>160</v>
      </c>
      <c r="DA13"/>
      <c r="DB13"/>
      <c r="DC13"/>
      <c r="DD13"/>
      <c r="DE13"/>
      <c r="DF13"/>
      <c r="DG13"/>
      <c r="DH13"/>
      <c r="DI13" s="15"/>
    </row>
    <row r="14" spans="1:113" ht="30.75" thickBot="1" x14ac:dyDescent="0.3">
      <c r="A14" s="599"/>
      <c r="B14" s="355">
        <f t="shared" si="8"/>
        <v>6</v>
      </c>
      <c r="C14" s="425"/>
      <c r="D14" s="361"/>
      <c r="E14" s="362"/>
      <c r="F14" s="346"/>
      <c r="G14" s="346"/>
      <c r="H14" s="506"/>
      <c r="I14" s="491"/>
      <c r="J14" s="494"/>
      <c r="K14" s="506"/>
      <c r="L14" s="491"/>
      <c r="M14" s="488"/>
      <c r="N14" s="527"/>
      <c r="O14" s="405"/>
      <c r="P14" s="226"/>
      <c r="Q14" s="120"/>
      <c r="R14" s="361"/>
      <c r="S14" s="405"/>
      <c r="T14" s="127">
        <f t="shared" si="0"/>
        <v>0</v>
      </c>
      <c r="U14" s="405"/>
      <c r="V14" s="127">
        <f t="shared" si="1"/>
        <v>0</v>
      </c>
      <c r="W14" s="405"/>
      <c r="X14" s="127">
        <f t="shared" si="2"/>
        <v>0</v>
      </c>
      <c r="Y14" s="405"/>
      <c r="Z14" s="127">
        <f t="shared" si="3"/>
        <v>0</v>
      </c>
      <c r="AA14" s="405"/>
      <c r="AB14" s="127">
        <f t="shared" si="4"/>
        <v>0</v>
      </c>
      <c r="AC14" s="405"/>
      <c r="AD14" s="127">
        <f t="shared" si="5"/>
        <v>0</v>
      </c>
      <c r="AE14" s="405"/>
      <c r="AF14" s="127">
        <f t="shared" si="9"/>
        <v>0</v>
      </c>
      <c r="AG14" s="242">
        <f>T$14+V$14+X$14+Z$14+AB$14+AD$14+AF$14</f>
        <v>0</v>
      </c>
      <c r="AH14" s="401" t="str">
        <f t="shared" si="12"/>
        <v/>
      </c>
      <c r="AI14" s="242">
        <f t="shared" si="10"/>
        <v>0</v>
      </c>
      <c r="AJ14" s="499"/>
      <c r="AK14" s="517"/>
      <c r="AL14" s="503"/>
      <c r="AM14" s="491"/>
      <c r="AN14" s="528"/>
      <c r="AO14" s="516"/>
      <c r="AP14" s="527"/>
      <c r="AQ14" s="405"/>
      <c r="AR14" s="404"/>
      <c r="AS14" s="405"/>
      <c r="AT14" s="405"/>
      <c r="AU14" s="405"/>
      <c r="AV14" s="405"/>
      <c r="AW14" s="405"/>
      <c r="AX14" s="405"/>
      <c r="AY14" s="637"/>
      <c r="AZ14" s="591"/>
      <c r="BA14" s="170" t="str">
        <f t="shared" si="6"/>
        <v>No aplica</v>
      </c>
      <c r="BB14" s="591"/>
      <c r="BC14" s="170" t="str">
        <f t="shared" si="7"/>
        <v>No aplica</v>
      </c>
      <c r="BD14" s="200" t="str">
        <f t="shared" si="11"/>
        <v>No aplica</v>
      </c>
      <c r="BE14" s="653"/>
      <c r="BF14" s="656"/>
      <c r="BG14" s="653"/>
      <c r="BH14" s="580"/>
      <c r="BI14" s="653"/>
      <c r="BJ14"/>
      <c r="BK14"/>
      <c r="BL14"/>
      <c r="BM14" s="187" t="s">
        <v>263</v>
      </c>
      <c r="BN14" s="188" t="s">
        <v>51</v>
      </c>
      <c r="BO14" s="192" t="s">
        <v>65</v>
      </c>
      <c r="BP14"/>
      <c r="BQ14"/>
      <c r="BR14"/>
      <c r="BS14"/>
      <c r="BT14"/>
      <c r="BU14"/>
      <c r="BV14" t="s">
        <v>51</v>
      </c>
      <c r="BW14" t="s">
        <v>57</v>
      </c>
      <c r="BX14" t="s">
        <v>64</v>
      </c>
      <c r="BY14"/>
      <c r="BZ14" s="165">
        <v>2</v>
      </c>
      <c r="CA14" t="s">
        <v>13</v>
      </c>
      <c r="CB14" s="79" t="s">
        <v>79</v>
      </c>
      <c r="CC14" s="79" t="s">
        <v>75</v>
      </c>
      <c r="CD14"/>
      <c r="CE14" t="s">
        <v>15</v>
      </c>
      <c r="CF14">
        <v>1</v>
      </c>
      <c r="CG14"/>
      <c r="CH14" s="98">
        <v>34</v>
      </c>
      <c r="CI14" s="98">
        <v>42</v>
      </c>
      <c r="CJ14" s="98"/>
      <c r="CK14" s="98">
        <v>31</v>
      </c>
      <c r="CL14"/>
      <c r="CM14" s="190" t="s">
        <v>181</v>
      </c>
      <c r="CN14"/>
      <c r="CO14"/>
      <c r="CP14"/>
      <c r="CQ14"/>
      <c r="CR14"/>
      <c r="CS14" s="193"/>
      <c r="CT14" s="193"/>
      <c r="CU14" s="152"/>
      <c r="CV14" s="152"/>
      <c r="CW14" s="152"/>
      <c r="CX14"/>
      <c r="CY14" s="189" t="s">
        <v>157</v>
      </c>
      <c r="CZ14" s="83" t="s">
        <v>161</v>
      </c>
      <c r="DA14"/>
      <c r="DB14"/>
      <c r="DC14"/>
      <c r="DD14"/>
      <c r="DE14"/>
      <c r="DF14"/>
      <c r="DG14"/>
      <c r="DH14"/>
      <c r="DI14" s="15"/>
    </row>
    <row r="15" spans="1:113" ht="45.75" customHeight="1" thickBot="1" x14ac:dyDescent="0.3">
      <c r="A15" s="599"/>
      <c r="B15" s="355">
        <f t="shared" si="8"/>
        <v>7</v>
      </c>
      <c r="C15" s="425"/>
      <c r="D15" s="361"/>
      <c r="E15" s="362"/>
      <c r="F15" s="346"/>
      <c r="G15" s="346"/>
      <c r="H15" s="506"/>
      <c r="I15" s="491"/>
      <c r="J15" s="494"/>
      <c r="K15" s="506"/>
      <c r="L15" s="491"/>
      <c r="M15" s="488"/>
      <c r="N15" s="527"/>
      <c r="O15" s="405"/>
      <c r="P15" s="226"/>
      <c r="Q15" s="120"/>
      <c r="R15" s="361"/>
      <c r="S15" s="405"/>
      <c r="T15" s="127">
        <f t="shared" si="0"/>
        <v>0</v>
      </c>
      <c r="U15" s="405"/>
      <c r="V15" s="127">
        <f t="shared" si="1"/>
        <v>0</v>
      </c>
      <c r="W15" s="405"/>
      <c r="X15" s="127">
        <f t="shared" si="2"/>
        <v>0</v>
      </c>
      <c r="Y15" s="405"/>
      <c r="Z15" s="127">
        <f t="shared" si="3"/>
        <v>0</v>
      </c>
      <c r="AA15" s="405"/>
      <c r="AB15" s="127">
        <f t="shared" si="4"/>
        <v>0</v>
      </c>
      <c r="AC15" s="405"/>
      <c r="AD15" s="127">
        <f t="shared" si="5"/>
        <v>0</v>
      </c>
      <c r="AE15" s="405"/>
      <c r="AF15" s="127">
        <f t="shared" si="9"/>
        <v>0</v>
      </c>
      <c r="AG15" s="242">
        <f>T$15+V$15+X$15+Z$15+AB$15+AD$15+AF$15</f>
        <v>0</v>
      </c>
      <c r="AH15" s="401" t="str">
        <f t="shared" si="12"/>
        <v/>
      </c>
      <c r="AI15" s="242">
        <f t="shared" si="10"/>
        <v>0</v>
      </c>
      <c r="AJ15" s="499"/>
      <c r="AK15" s="517"/>
      <c r="AL15" s="503"/>
      <c r="AM15" s="491"/>
      <c r="AN15" s="528"/>
      <c r="AO15" s="516"/>
      <c r="AP15" s="527"/>
      <c r="AQ15" s="405"/>
      <c r="AR15" s="404"/>
      <c r="AS15" s="405"/>
      <c r="AT15" s="405"/>
      <c r="AU15" s="405"/>
      <c r="AV15" s="405"/>
      <c r="AW15" s="405"/>
      <c r="AX15" s="405"/>
      <c r="AY15" s="637"/>
      <c r="AZ15" s="591"/>
      <c r="BA15" s="170" t="str">
        <f t="shared" si="6"/>
        <v>No aplica</v>
      </c>
      <c r="BB15" s="591"/>
      <c r="BC15" s="170" t="str">
        <f t="shared" si="7"/>
        <v>No aplica</v>
      </c>
      <c r="BD15" s="200" t="str">
        <f t="shared" si="11"/>
        <v>No aplica</v>
      </c>
      <c r="BE15" s="653"/>
      <c r="BF15" s="656"/>
      <c r="BG15" s="653"/>
      <c r="BH15" s="580"/>
      <c r="BI15" s="653"/>
      <c r="BJ15"/>
      <c r="BK15"/>
      <c r="BL15"/>
      <c r="BM15" s="187" t="s">
        <v>54</v>
      </c>
      <c r="BN15" s="194" t="s">
        <v>264</v>
      </c>
      <c r="BO15" s="182" t="s">
        <v>66</v>
      </c>
      <c r="BP15"/>
      <c r="BQ15"/>
      <c r="BR15"/>
      <c r="BS15"/>
      <c r="BT15"/>
      <c r="BU15"/>
      <c r="BV15" t="s">
        <v>52</v>
      </c>
      <c r="BW15" t="s">
        <v>58</v>
      </c>
      <c r="BX15" t="s">
        <v>65</v>
      </c>
      <c r="BY15"/>
      <c r="BZ15" s="165">
        <v>1</v>
      </c>
      <c r="CA15" t="s">
        <v>33</v>
      </c>
      <c r="CB15" s="79" t="s">
        <v>80</v>
      </c>
      <c r="CC15" s="79" t="s">
        <v>76</v>
      </c>
      <c r="CD15"/>
      <c r="CE15"/>
      <c r="CF15"/>
      <c r="CG15"/>
      <c r="CH15" s="98">
        <v>44</v>
      </c>
      <c r="CI15" s="98">
        <v>43</v>
      </c>
      <c r="CJ15" s="98"/>
      <c r="CK15" s="98"/>
      <c r="CL15"/>
      <c r="CM15" s="190" t="s">
        <v>182</v>
      </c>
      <c r="CN15"/>
      <c r="CO15"/>
      <c r="CP15"/>
      <c r="CQ15"/>
      <c r="CR15"/>
      <c r="CS15" s="193"/>
      <c r="CT15" s="193"/>
      <c r="CU15" s="152"/>
      <c r="CV15" s="152"/>
      <c r="CW15" s="152"/>
      <c r="CX15"/>
      <c r="CY15"/>
      <c r="CZ15" s="83" t="s">
        <v>162</v>
      </c>
      <c r="DA15"/>
      <c r="DB15"/>
      <c r="DC15"/>
      <c r="DD15"/>
      <c r="DE15"/>
      <c r="DF15"/>
      <c r="DG15"/>
      <c r="DH15"/>
      <c r="DI15" s="15"/>
    </row>
    <row r="16" spans="1:113" ht="30.75" customHeight="1" thickBot="1" x14ac:dyDescent="0.3">
      <c r="A16" s="599"/>
      <c r="B16" s="355">
        <f t="shared" si="8"/>
        <v>8</v>
      </c>
      <c r="C16" s="425"/>
      <c r="D16" s="361"/>
      <c r="E16" s="362"/>
      <c r="F16" s="346"/>
      <c r="G16" s="346"/>
      <c r="H16" s="506"/>
      <c r="I16" s="491"/>
      <c r="J16" s="494"/>
      <c r="K16" s="506"/>
      <c r="L16" s="491"/>
      <c r="M16" s="488"/>
      <c r="N16" s="527"/>
      <c r="O16" s="405"/>
      <c r="P16" s="226"/>
      <c r="Q16" s="120"/>
      <c r="R16" s="361"/>
      <c r="S16" s="405"/>
      <c r="T16" s="127">
        <f t="shared" si="0"/>
        <v>0</v>
      </c>
      <c r="U16" s="405"/>
      <c r="V16" s="127">
        <f t="shared" si="1"/>
        <v>0</v>
      </c>
      <c r="W16" s="405"/>
      <c r="X16" s="127">
        <f t="shared" si="2"/>
        <v>0</v>
      </c>
      <c r="Y16" s="405"/>
      <c r="Z16" s="127">
        <f t="shared" si="3"/>
        <v>0</v>
      </c>
      <c r="AA16" s="405"/>
      <c r="AB16" s="127">
        <f t="shared" si="4"/>
        <v>0</v>
      </c>
      <c r="AC16" s="405"/>
      <c r="AD16" s="127">
        <f t="shared" si="5"/>
        <v>0</v>
      </c>
      <c r="AE16" s="405"/>
      <c r="AF16" s="127">
        <f t="shared" si="9"/>
        <v>0</v>
      </c>
      <c r="AG16" s="242">
        <f>T$16+V$16+X$16+Z$16+AB$16+AD$16+AF$16</f>
        <v>0</v>
      </c>
      <c r="AH16" s="401" t="str">
        <f t="shared" si="12"/>
        <v/>
      </c>
      <c r="AI16" s="242">
        <f t="shared" si="10"/>
        <v>0</v>
      </c>
      <c r="AJ16" s="499"/>
      <c r="AK16" s="517"/>
      <c r="AL16" s="503"/>
      <c r="AM16" s="491"/>
      <c r="AN16" s="528"/>
      <c r="AO16" s="516"/>
      <c r="AP16" s="527"/>
      <c r="AQ16" s="405"/>
      <c r="AR16" s="404"/>
      <c r="AS16" s="405"/>
      <c r="AT16" s="405"/>
      <c r="AU16" s="405"/>
      <c r="AV16" s="405"/>
      <c r="AW16" s="405"/>
      <c r="AX16" s="405"/>
      <c r="AY16" s="637"/>
      <c r="AZ16" s="591"/>
      <c r="BA16" s="170" t="str">
        <f t="shared" si="6"/>
        <v>No aplica</v>
      </c>
      <c r="BB16" s="591"/>
      <c r="BC16" s="170" t="str">
        <f t="shared" si="7"/>
        <v>No aplica</v>
      </c>
      <c r="BD16" s="200" t="str">
        <f t="shared" si="11"/>
        <v>No aplica</v>
      </c>
      <c r="BE16" s="653"/>
      <c r="BF16" s="656"/>
      <c r="BG16" s="653"/>
      <c r="BH16" s="580"/>
      <c r="BI16" s="653"/>
      <c r="BJ16"/>
      <c r="BK16"/>
      <c r="BL16"/>
      <c r="BM16" s="194" t="s">
        <v>265</v>
      </c>
      <c r="BN16" s="195"/>
      <c r="BO16" s="15"/>
      <c r="BP16"/>
      <c r="BQ16"/>
      <c r="BR16"/>
      <c r="BS16"/>
      <c r="BT16"/>
      <c r="BU16"/>
      <c r="BV16" t="s">
        <v>53</v>
      </c>
      <c r="BW16" t="s">
        <v>59</v>
      </c>
      <c r="BX16" t="s">
        <v>66</v>
      </c>
      <c r="BY16"/>
      <c r="BZ16" s="165"/>
      <c r="CA16"/>
      <c r="CB16" s="79"/>
      <c r="CC16" s="79"/>
      <c r="CD16"/>
      <c r="CE16"/>
      <c r="CF16"/>
      <c r="CG16"/>
      <c r="CH16" s="98">
        <v>54</v>
      </c>
      <c r="CI16" s="98">
        <v>51</v>
      </c>
      <c r="CJ16" s="98"/>
      <c r="CK16" s="98"/>
      <c r="CL16"/>
      <c r="CM16" s="190" t="s">
        <v>147</v>
      </c>
      <c r="CN16"/>
      <c r="CO16"/>
      <c r="CP16"/>
      <c r="CQ16"/>
      <c r="CR16"/>
      <c r="CS16" s="193"/>
      <c r="CT16" s="193"/>
      <c r="CU16" s="152"/>
      <c r="CV16" s="152"/>
      <c r="CW16" s="152"/>
      <c r="CX16"/>
      <c r="CY16"/>
      <c r="CZ16" s="83" t="s">
        <v>163</v>
      </c>
      <c r="DA16"/>
      <c r="DB16"/>
      <c r="DC16"/>
      <c r="DD16"/>
      <c r="DE16"/>
      <c r="DF16"/>
      <c r="DG16"/>
      <c r="DH16"/>
      <c r="DI16" s="15"/>
    </row>
    <row r="17" spans="1:113" ht="15.75" customHeight="1" thickBot="1" x14ac:dyDescent="0.3">
      <c r="A17" s="599"/>
      <c r="B17" s="355">
        <f t="shared" si="8"/>
        <v>9</v>
      </c>
      <c r="C17" s="426"/>
      <c r="D17" s="427"/>
      <c r="E17" s="427"/>
      <c r="F17" s="428"/>
      <c r="G17" s="428"/>
      <c r="H17" s="507"/>
      <c r="I17" s="509"/>
      <c r="J17" s="511"/>
      <c r="K17" s="507"/>
      <c r="L17" s="509"/>
      <c r="M17" s="513"/>
      <c r="N17" s="597"/>
      <c r="O17" s="429"/>
      <c r="P17" s="430"/>
      <c r="Q17" s="431"/>
      <c r="R17" s="432"/>
      <c r="S17" s="429"/>
      <c r="T17" s="433">
        <f t="shared" si="0"/>
        <v>0</v>
      </c>
      <c r="U17" s="429"/>
      <c r="V17" s="433">
        <f t="shared" si="1"/>
        <v>0</v>
      </c>
      <c r="W17" s="429"/>
      <c r="X17" s="433">
        <f t="shared" si="2"/>
        <v>0</v>
      </c>
      <c r="Y17" s="429"/>
      <c r="Z17" s="433">
        <f t="shared" si="3"/>
        <v>0</v>
      </c>
      <c r="AA17" s="429"/>
      <c r="AB17" s="433">
        <f t="shared" si="4"/>
        <v>0</v>
      </c>
      <c r="AC17" s="429"/>
      <c r="AD17" s="433">
        <f t="shared" si="5"/>
        <v>0</v>
      </c>
      <c r="AE17" s="429"/>
      <c r="AF17" s="433">
        <f t="shared" si="9"/>
        <v>0</v>
      </c>
      <c r="AG17" s="434">
        <f>T$17+V$17+X$17+Z$17+AB$17+AD$17+AF$17</f>
        <v>0</v>
      </c>
      <c r="AH17" s="435" t="str">
        <f t="shared" si="12"/>
        <v/>
      </c>
      <c r="AI17" s="434">
        <f t="shared" si="10"/>
        <v>0</v>
      </c>
      <c r="AJ17" s="633"/>
      <c r="AK17" s="635"/>
      <c r="AL17" s="504"/>
      <c r="AM17" s="509"/>
      <c r="AN17" s="629"/>
      <c r="AO17" s="631"/>
      <c r="AP17" s="597"/>
      <c r="AQ17" s="429"/>
      <c r="AR17" s="436"/>
      <c r="AS17" s="429"/>
      <c r="AT17" s="429"/>
      <c r="AU17" s="429"/>
      <c r="AV17" s="429"/>
      <c r="AW17" s="429"/>
      <c r="AX17" s="429"/>
      <c r="AY17" s="638"/>
      <c r="AZ17" s="592"/>
      <c r="BA17" s="170" t="str">
        <f t="shared" si="6"/>
        <v>No aplica</v>
      </c>
      <c r="BB17" s="592"/>
      <c r="BC17" s="170" t="str">
        <f t="shared" si="7"/>
        <v>No aplica</v>
      </c>
      <c r="BD17" s="200" t="str">
        <f t="shared" si="11"/>
        <v>No aplica</v>
      </c>
      <c r="BE17" s="654"/>
      <c r="BF17" s="657"/>
      <c r="BG17" s="654"/>
      <c r="BH17" s="581"/>
      <c r="BI17" s="654"/>
      <c r="BJ17"/>
      <c r="BK17"/>
      <c r="BL17"/>
      <c r="BM17" s="196"/>
      <c r="BN17" s="195"/>
      <c r="BO17" s="15"/>
      <c r="BP17"/>
      <c r="BQ17"/>
      <c r="BR17"/>
      <c r="BS17"/>
      <c r="BT17"/>
      <c r="BU17"/>
      <c r="BV17"/>
      <c r="BW17"/>
      <c r="BX17"/>
      <c r="BY17"/>
      <c r="BZ17"/>
      <c r="CA17"/>
      <c r="CB17"/>
      <c r="CC17"/>
      <c r="CD17"/>
      <c r="CE17"/>
      <c r="CF17"/>
      <c r="CG17"/>
      <c r="CH17" s="98">
        <v>53</v>
      </c>
      <c r="CI17" s="98">
        <v>52</v>
      </c>
      <c r="CJ17" s="98"/>
      <c r="CK17" s="98"/>
      <c r="CL17"/>
      <c r="CM17"/>
      <c r="CN17"/>
      <c r="CO17"/>
      <c r="CP17"/>
      <c r="CQ17"/>
      <c r="CR17"/>
      <c r="CS17"/>
      <c r="CT17"/>
      <c r="CU17" s="23"/>
      <c r="CV17" s="23"/>
      <c r="CW17" s="23"/>
      <c r="CX17"/>
      <c r="CY17"/>
      <c r="CZ17" s="83" t="s">
        <v>164</v>
      </c>
      <c r="DA17"/>
      <c r="DB17"/>
      <c r="DC17"/>
      <c r="DD17"/>
      <c r="DE17"/>
      <c r="DF17"/>
      <c r="DG17"/>
      <c r="DH17"/>
      <c r="DI17" s="15"/>
    </row>
    <row r="18" spans="1:113" ht="15.75" hidden="1" customHeight="1" thickBot="1" x14ac:dyDescent="0.3">
      <c r="A18" s="600" t="s">
        <v>188</v>
      </c>
      <c r="B18" s="355">
        <v>1</v>
      </c>
      <c r="C18" s="406"/>
      <c r="D18" s="406"/>
      <c r="E18" s="403"/>
      <c r="F18" s="408"/>
      <c r="G18" s="403"/>
      <c r="H18" s="506"/>
      <c r="I18" s="491" t="s">
        <v>306</v>
      </c>
      <c r="J18" s="494" t="str">
        <f>CONCATENATE(H18,K18)</f>
        <v/>
      </c>
      <c r="K18" s="503"/>
      <c r="L18" s="491" t="str">
        <f>IF(AM18=5,"Catastrófico - Tendría desastrosas consecuencias o efectos sobre la institución",IF(AM18=4,"Mayor - Tendría altas consecuencias o efectos sobre la institución",IF(AM18=3,"Moderado - Tendría medianas consecuencias o efectos sobre la institución",IF(AM18=2,"Menos - Tendría bajo impacto o efecto sobre la institución",IF(AM18=1,"Insignificante - tendría consecuencias o efectos mínimos en la institución","Digite Valor entre 1 y 5")))))</f>
        <v>Digite Valor entre 1 y 5</v>
      </c>
      <c r="M18" s="488" t="str">
        <f>IF(L18="Digite Valor entre 1 y 5","",IF(L18="Digite Valor entre 1 y 5","",IF(COUNTIF(CH$10:CH$17,CONCATENATE(H18,K18)),CH$9,IF(COUNTIF(CI$10:CI$17,CONCATENATE(H18,K18)),CI$9,IF(COUNTIF(CJ$10:CJ$13,CONCATENATE(H18,K18)),CJ$9,CK$9)))))</f>
        <v/>
      </c>
      <c r="N18" s="486" t="str">
        <f t="shared" ref="N18" si="13">IF(M18=CH$9,"E",IF(M18=CI$9,"A",IF(M18=CJ$9,"M",IF(M18=CK$9,"B",""))))</f>
        <v/>
      </c>
      <c r="O18" s="381"/>
      <c r="P18" s="400"/>
      <c r="Q18" s="409"/>
      <c r="R18" s="410"/>
      <c r="S18" s="381"/>
      <c r="T18" s="364">
        <f t="shared" si="0"/>
        <v>0</v>
      </c>
      <c r="U18" s="381"/>
      <c r="V18" s="364">
        <f t="shared" si="1"/>
        <v>0</v>
      </c>
      <c r="W18" s="381"/>
      <c r="X18" s="364">
        <f t="shared" si="2"/>
        <v>0</v>
      </c>
      <c r="Y18" s="381"/>
      <c r="Z18" s="364">
        <f t="shared" si="3"/>
        <v>0</v>
      </c>
      <c r="AA18" s="381"/>
      <c r="AB18" s="364">
        <f t="shared" si="4"/>
        <v>0</v>
      </c>
      <c r="AC18" s="381"/>
      <c r="AD18" s="364">
        <f t="shared" si="5"/>
        <v>0</v>
      </c>
      <c r="AE18" s="381"/>
      <c r="AF18" s="364">
        <f t="shared" si="9"/>
        <v>0</v>
      </c>
      <c r="AG18" s="267">
        <f>T$18+V$18+X$18+Z$18+AB$18+AD$18+AF$18</f>
        <v>0</v>
      </c>
      <c r="AH18" s="402" t="str">
        <f t="shared" si="12"/>
        <v/>
      </c>
      <c r="AI18" s="267">
        <f t="shared" si="10"/>
        <v>0</v>
      </c>
      <c r="AJ18" s="503" t="str">
        <f>BG18</f>
        <v/>
      </c>
      <c r="AK18" s="491" t="str">
        <f t="shared" ref="AK18" si="14">IF(AJ18=5,"Mas de una vez al año",IF(AJ18=4,"Al menos una vez en el ultimo año",IF(AJ18=3,"Al menos una vez en los ultimos 2 años",IF(AJ18=2,"Al menos una vez en los ultimos 5 años","No se ha presentado en los ultimos 5 años"))))</f>
        <v>No se ha presentado en los ultimos 5 años</v>
      </c>
      <c r="AL18" s="494" t="str">
        <f>BH18</f>
        <v/>
      </c>
      <c r="AM18" s="503" t="str">
        <f>BI18</f>
        <v/>
      </c>
      <c r="AN18" s="491" t="str">
        <f>IF(AM18=5,"Catastrófico - Tendría desastrosas consecuencias o efectos sobre la institución",IF(AM18=4,"Mayor - Tendría altas consecuencias o efectos sobre la institución",IF(AM18=3,"Moderado - Tendría medianas consecuencias o efectos sobre la institución",IF(AM18=2,"Menos - Tendría bajo impacto o efecto sobre la institución",IF(AM18=1,"Insignificante - tendría consecuencias o efectos mínimos en la institución","Digite Valor entre 1 y 5")))))</f>
        <v>Digite Valor entre 1 y 5</v>
      </c>
      <c r="AO18" s="267"/>
      <c r="AP18" s="267"/>
      <c r="AQ18" s="406"/>
      <c r="AR18" s="403"/>
      <c r="AS18" s="411"/>
      <c r="AT18" s="411"/>
      <c r="AU18" s="412"/>
      <c r="AV18" s="412"/>
      <c r="AW18" s="407"/>
      <c r="AX18" s="413"/>
      <c r="AY18" s="676"/>
      <c r="AZ18" s="593">
        <f>H18</f>
        <v>0</v>
      </c>
      <c r="BA18" s="170" t="str">
        <f t="shared" si="6"/>
        <v>No aplica</v>
      </c>
      <c r="BB18" s="579">
        <f>K18</f>
        <v>0</v>
      </c>
      <c r="BC18" s="170" t="str">
        <f t="shared" si="7"/>
        <v>No aplica</v>
      </c>
      <c r="BD18" s="200" t="str">
        <f t="shared" si="11"/>
        <v>No aplica0</v>
      </c>
      <c r="BE18" s="652" t="str">
        <f>IF(R18="","",SUMIF(R18:R26,"Afecta la Probabilidad",BA18:BA26))</f>
        <v/>
      </c>
      <c r="BF18" s="655" t="str">
        <f>IF(R18="","",SUMIF(R18:R26,"Afecta el Impacto",BC18:BC26))</f>
        <v/>
      </c>
      <c r="BG18" s="658" t="str">
        <f>IF(BE18="","",IF(H18-BE18&lt;=0,1,H18-BE18))</f>
        <v/>
      </c>
      <c r="BH18" s="579" t="str">
        <f>CONCATENATE(BG18,BI18)</f>
        <v/>
      </c>
      <c r="BI18" s="658" t="str">
        <f>IF(K18="","",IF(K18-BF18&lt;0,1,K18-BF18))</f>
        <v/>
      </c>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s="23"/>
      <c r="CV18" s="23"/>
      <c r="CW18" s="23"/>
      <c r="CX18"/>
      <c r="CY18"/>
      <c r="CZ18" s="83" t="s">
        <v>165</v>
      </c>
      <c r="DA18"/>
      <c r="DB18"/>
      <c r="DC18"/>
      <c r="DD18"/>
      <c r="DE18"/>
      <c r="DF18"/>
      <c r="DG18"/>
      <c r="DH18"/>
      <c r="DI18" s="15"/>
    </row>
    <row r="19" spans="1:113" ht="15.75" hidden="1" customHeight="1" thickBot="1" x14ac:dyDescent="0.3">
      <c r="A19" s="573"/>
      <c r="B19" s="355">
        <f>B18+1</f>
        <v>2</v>
      </c>
      <c r="C19" s="126"/>
      <c r="D19" s="126"/>
      <c r="E19" s="319"/>
      <c r="F19" s="399"/>
      <c r="G19" s="319"/>
      <c r="H19" s="506"/>
      <c r="I19" s="491"/>
      <c r="J19" s="494"/>
      <c r="K19" s="503"/>
      <c r="L19" s="491"/>
      <c r="M19" s="488"/>
      <c r="N19" s="527"/>
      <c r="O19" s="381"/>
      <c r="P19" s="323"/>
      <c r="Q19" s="120"/>
      <c r="R19" s="361"/>
      <c r="S19" s="381"/>
      <c r="T19" s="364">
        <f t="shared" si="0"/>
        <v>0</v>
      </c>
      <c r="U19" s="381"/>
      <c r="V19" s="364">
        <f t="shared" si="1"/>
        <v>0</v>
      </c>
      <c r="W19" s="381"/>
      <c r="X19" s="364">
        <f t="shared" si="2"/>
        <v>0</v>
      </c>
      <c r="Y19" s="381"/>
      <c r="Z19" s="364">
        <f t="shared" si="3"/>
        <v>0</v>
      </c>
      <c r="AA19" s="381"/>
      <c r="AB19" s="364">
        <f t="shared" si="4"/>
        <v>0</v>
      </c>
      <c r="AC19" s="381"/>
      <c r="AD19" s="364">
        <f t="shared" si="5"/>
        <v>0</v>
      </c>
      <c r="AE19" s="381"/>
      <c r="AF19" s="364">
        <f t="shared" si="9"/>
        <v>0</v>
      </c>
      <c r="AG19" s="242">
        <f>T$19+V$19+X$19+Z$19+AB$19+AD$19+AF$19</f>
        <v>0</v>
      </c>
      <c r="AH19" s="218" t="str">
        <f t="shared" si="12"/>
        <v/>
      </c>
      <c r="AI19" s="169">
        <f t="shared" si="10"/>
        <v>0</v>
      </c>
      <c r="AJ19" s="503"/>
      <c r="AK19" s="491"/>
      <c r="AL19" s="494"/>
      <c r="AM19" s="503"/>
      <c r="AN19" s="491"/>
      <c r="AO19" s="169"/>
      <c r="AP19" s="169"/>
      <c r="AQ19" s="382"/>
      <c r="AR19" s="379"/>
      <c r="AS19" s="372"/>
      <c r="AT19" s="372"/>
      <c r="AU19" s="121"/>
      <c r="AV19" s="121"/>
      <c r="AW19" s="373"/>
      <c r="AX19" s="365"/>
      <c r="AY19" s="676"/>
      <c r="AZ19" s="594"/>
      <c r="BA19" s="170" t="str">
        <f t="shared" si="6"/>
        <v>No aplica</v>
      </c>
      <c r="BB19" s="580"/>
      <c r="BC19" s="170" t="str">
        <f t="shared" si="7"/>
        <v>No aplica</v>
      </c>
      <c r="BD19" s="200" t="str">
        <f t="shared" si="11"/>
        <v>No aplica</v>
      </c>
      <c r="BE19" s="653"/>
      <c r="BF19" s="656"/>
      <c r="BG19" s="653"/>
      <c r="BH19" s="580"/>
      <c r="BI19" s="653"/>
      <c r="BJ19"/>
      <c r="BK19"/>
      <c r="BL19"/>
      <c r="BM19"/>
      <c r="BN19"/>
      <c r="BO19"/>
      <c r="BP19"/>
      <c r="BQ19"/>
      <c r="BR19"/>
      <c r="BS19"/>
      <c r="BT19"/>
      <c r="BU19"/>
      <c r="BV19"/>
      <c r="BW19"/>
      <c r="BX19"/>
      <c r="BY19"/>
      <c r="BZ19" s="165"/>
      <c r="CA19"/>
      <c r="CB19"/>
      <c r="CC19"/>
      <c r="CD19"/>
      <c r="CE19"/>
      <c r="CF19"/>
      <c r="CG19"/>
      <c r="CH19"/>
      <c r="CI19"/>
      <c r="CJ19"/>
      <c r="CK19"/>
      <c r="CL19"/>
      <c r="CM19"/>
      <c r="CN19"/>
      <c r="CO19"/>
      <c r="CP19"/>
      <c r="CQ19"/>
      <c r="CR19"/>
      <c r="CS19"/>
      <c r="CT19"/>
      <c r="CU19" s="23"/>
      <c r="CV19" s="23"/>
      <c r="CW19" s="23"/>
      <c r="CX19"/>
      <c r="CY19"/>
      <c r="CZ19" s="83" t="s">
        <v>166</v>
      </c>
      <c r="DA19"/>
      <c r="DB19"/>
      <c r="DC19"/>
      <c r="DD19"/>
      <c r="DE19"/>
      <c r="DF19"/>
      <c r="DG19"/>
      <c r="DH19"/>
      <c r="DI19" s="15"/>
    </row>
    <row r="20" spans="1:113" ht="39" hidden="1" customHeight="1" thickBot="1" x14ac:dyDescent="0.3">
      <c r="A20" s="573"/>
      <c r="B20" s="355">
        <f t="shared" ref="B20:B26" si="15">B19+1</f>
        <v>3</v>
      </c>
      <c r="C20" s="126"/>
      <c r="D20" s="126"/>
      <c r="E20" s="319"/>
      <c r="F20" s="399"/>
      <c r="G20" s="319"/>
      <c r="H20" s="506"/>
      <c r="I20" s="491"/>
      <c r="J20" s="494"/>
      <c r="K20" s="503"/>
      <c r="L20" s="491"/>
      <c r="M20" s="488"/>
      <c r="N20" s="527"/>
      <c r="O20" s="381"/>
      <c r="P20" s="239"/>
      <c r="Q20" s="120"/>
      <c r="R20" s="361"/>
      <c r="S20" s="381"/>
      <c r="T20" s="364">
        <f t="shared" si="0"/>
        <v>0</v>
      </c>
      <c r="U20" s="381"/>
      <c r="V20" s="364">
        <f t="shared" si="1"/>
        <v>0</v>
      </c>
      <c r="W20" s="381"/>
      <c r="X20" s="364">
        <f t="shared" si="2"/>
        <v>0</v>
      </c>
      <c r="Y20" s="381"/>
      <c r="Z20" s="364">
        <f t="shared" si="3"/>
        <v>0</v>
      </c>
      <c r="AA20" s="381"/>
      <c r="AB20" s="364">
        <f t="shared" si="4"/>
        <v>0</v>
      </c>
      <c r="AC20" s="381"/>
      <c r="AD20" s="364">
        <f t="shared" si="5"/>
        <v>0</v>
      </c>
      <c r="AE20" s="381"/>
      <c r="AF20" s="364">
        <f t="shared" si="9"/>
        <v>0</v>
      </c>
      <c r="AG20" s="242">
        <f>T$20+V$20+X$20+Z$20+AB$20+AD$20+AF$20</f>
        <v>0</v>
      </c>
      <c r="AH20" s="218" t="str">
        <f t="shared" si="12"/>
        <v/>
      </c>
      <c r="AI20" s="169">
        <f t="shared" si="10"/>
        <v>0</v>
      </c>
      <c r="AJ20" s="503"/>
      <c r="AK20" s="491"/>
      <c r="AL20" s="494"/>
      <c r="AM20" s="503"/>
      <c r="AN20" s="491"/>
      <c r="AO20" s="169"/>
      <c r="AP20" s="169"/>
      <c r="AQ20" s="131"/>
      <c r="AR20" s="379"/>
      <c r="AS20" s="379"/>
      <c r="AT20" s="372"/>
      <c r="AU20" s="121"/>
      <c r="AV20" s="121"/>
      <c r="AW20" s="379"/>
      <c r="AX20" s="379"/>
      <c r="AY20" s="676"/>
      <c r="AZ20" s="594"/>
      <c r="BA20" s="170" t="str">
        <f t="shared" si="6"/>
        <v>No aplica</v>
      </c>
      <c r="BB20" s="580"/>
      <c r="BC20" s="170" t="str">
        <f t="shared" si="7"/>
        <v>No aplica</v>
      </c>
      <c r="BD20" s="200" t="str">
        <f t="shared" si="11"/>
        <v>No aplica</v>
      </c>
      <c r="BE20" s="653"/>
      <c r="BF20" s="656"/>
      <c r="BG20" s="653"/>
      <c r="BH20" s="580"/>
      <c r="BI20" s="653"/>
      <c r="BJ20"/>
      <c r="BK20"/>
      <c r="BL20"/>
      <c r="BM20"/>
      <c r="BN20"/>
      <c r="BO20"/>
      <c r="BP20"/>
      <c r="BQ20"/>
      <c r="BR20"/>
      <c r="BS20"/>
      <c r="BT20"/>
      <c r="BU20"/>
      <c r="BV20"/>
      <c r="BW20"/>
      <c r="BX20"/>
      <c r="BY20"/>
      <c r="BZ20" s="165"/>
      <c r="CA20"/>
      <c r="CB20"/>
      <c r="CC20"/>
      <c r="CD20"/>
      <c r="CE20"/>
      <c r="CF20"/>
      <c r="CG20"/>
      <c r="CH20"/>
      <c r="CI20"/>
      <c r="CJ20"/>
      <c r="CK20"/>
      <c r="CL20"/>
      <c r="CM20"/>
      <c r="CN20"/>
      <c r="CO20"/>
      <c r="CP20"/>
      <c r="CQ20"/>
      <c r="CR20"/>
      <c r="CS20"/>
      <c r="CT20"/>
      <c r="CU20" s="23"/>
      <c r="CV20" s="23"/>
      <c r="CW20" s="23"/>
      <c r="CX20"/>
      <c r="CY20"/>
      <c r="CZ20" s="83" t="s">
        <v>167</v>
      </c>
      <c r="DA20"/>
      <c r="DB20"/>
      <c r="DC20"/>
      <c r="DD20"/>
      <c r="DE20"/>
      <c r="DF20"/>
      <c r="DG20"/>
      <c r="DH20"/>
      <c r="DI20" s="15"/>
    </row>
    <row r="21" spans="1:113" ht="30.75" hidden="1" customHeight="1" thickBot="1" x14ac:dyDescent="0.3">
      <c r="A21" s="573"/>
      <c r="B21" s="355">
        <f t="shared" si="15"/>
        <v>4</v>
      </c>
      <c r="C21" s="126"/>
      <c r="D21" s="126"/>
      <c r="E21" s="319"/>
      <c r="F21" s="399"/>
      <c r="G21" s="319"/>
      <c r="H21" s="506"/>
      <c r="I21" s="491"/>
      <c r="J21" s="494"/>
      <c r="K21" s="503"/>
      <c r="L21" s="491"/>
      <c r="M21" s="488"/>
      <c r="N21" s="527"/>
      <c r="O21" s="381"/>
      <c r="P21" s="320"/>
      <c r="Q21" s="120"/>
      <c r="R21" s="361"/>
      <c r="S21" s="381"/>
      <c r="T21" s="364">
        <f t="shared" si="0"/>
        <v>0</v>
      </c>
      <c r="U21" s="381"/>
      <c r="V21" s="364">
        <f t="shared" si="1"/>
        <v>0</v>
      </c>
      <c r="W21" s="381"/>
      <c r="X21" s="364">
        <f t="shared" si="2"/>
        <v>0</v>
      </c>
      <c r="Y21" s="381"/>
      <c r="Z21" s="364">
        <f t="shared" si="3"/>
        <v>0</v>
      </c>
      <c r="AA21" s="381"/>
      <c r="AB21" s="364">
        <f t="shared" si="4"/>
        <v>0</v>
      </c>
      <c r="AC21" s="381"/>
      <c r="AD21" s="364">
        <f t="shared" si="5"/>
        <v>0</v>
      </c>
      <c r="AE21" s="381"/>
      <c r="AF21" s="364">
        <f t="shared" si="9"/>
        <v>0</v>
      </c>
      <c r="AG21" s="242">
        <f>T$21+V$21+X$21+Z$21+AB$21+AD$21+AF$21</f>
        <v>0</v>
      </c>
      <c r="AH21" s="218" t="str">
        <f t="shared" si="12"/>
        <v/>
      </c>
      <c r="AI21" s="169">
        <f t="shared" si="10"/>
        <v>0</v>
      </c>
      <c r="AJ21" s="503"/>
      <c r="AK21" s="491"/>
      <c r="AL21" s="494"/>
      <c r="AM21" s="503"/>
      <c r="AN21" s="491"/>
      <c r="AO21" s="169"/>
      <c r="AP21" s="169"/>
      <c r="AQ21" s="377"/>
      <c r="AR21" s="379"/>
      <c r="AS21" s="131"/>
      <c r="AT21" s="131"/>
      <c r="AU21" s="131"/>
      <c r="AV21" s="131"/>
      <c r="AW21" s="131"/>
      <c r="AX21" s="131"/>
      <c r="AY21" s="676"/>
      <c r="AZ21" s="594"/>
      <c r="BA21" s="170" t="str">
        <f t="shared" si="6"/>
        <v>No aplica</v>
      </c>
      <c r="BB21" s="580"/>
      <c r="BC21" s="170" t="str">
        <f t="shared" si="7"/>
        <v>No aplica</v>
      </c>
      <c r="BD21" s="200" t="str">
        <f t="shared" si="11"/>
        <v>No aplica</v>
      </c>
      <c r="BE21" s="653"/>
      <c r="BF21" s="656"/>
      <c r="BG21" s="653"/>
      <c r="BH21" s="580"/>
      <c r="BI21" s="653"/>
      <c r="BJ21"/>
      <c r="BK21"/>
      <c r="BL21"/>
      <c r="BM21"/>
      <c r="BN21"/>
      <c r="BO21"/>
      <c r="BP21"/>
      <c r="BQ21"/>
      <c r="BR21"/>
      <c r="BS21"/>
      <c r="BT21"/>
      <c r="BU21"/>
      <c r="BV21"/>
      <c r="BW21"/>
      <c r="BX21"/>
      <c r="BY21"/>
      <c r="BZ21" s="165"/>
      <c r="CA21"/>
      <c r="CB21"/>
      <c r="CC21"/>
      <c r="CD21"/>
      <c r="CE21"/>
      <c r="CF21"/>
      <c r="CG21"/>
      <c r="CH21"/>
      <c r="CI21"/>
      <c r="CJ21"/>
      <c r="CK21"/>
      <c r="CL21"/>
      <c r="CM21"/>
      <c r="CN21"/>
      <c r="CO21"/>
      <c r="CP21"/>
      <c r="CQ21"/>
      <c r="CR21"/>
      <c r="CS21"/>
      <c r="CT21"/>
      <c r="CU21" s="23"/>
      <c r="CV21" s="23"/>
      <c r="CW21" s="23"/>
      <c r="CX21"/>
      <c r="CY21"/>
      <c r="CZ21" s="83" t="s">
        <v>168</v>
      </c>
      <c r="DA21"/>
      <c r="DB21"/>
      <c r="DC21"/>
      <c r="DD21"/>
      <c r="DE21"/>
      <c r="DF21"/>
      <c r="DG21"/>
      <c r="DH21"/>
      <c r="DI21" s="15"/>
    </row>
    <row r="22" spans="1:113" ht="15.75" hidden="1" customHeight="1" thickBot="1" x14ac:dyDescent="0.3">
      <c r="A22" s="573"/>
      <c r="B22" s="355">
        <f t="shared" si="15"/>
        <v>5</v>
      </c>
      <c r="C22" s="126"/>
      <c r="D22" s="126"/>
      <c r="E22" s="319"/>
      <c r="F22" s="399"/>
      <c r="G22" s="319"/>
      <c r="H22" s="506"/>
      <c r="I22" s="491"/>
      <c r="J22" s="494"/>
      <c r="K22" s="503"/>
      <c r="L22" s="491"/>
      <c r="M22" s="488"/>
      <c r="N22" s="527"/>
      <c r="O22" s="381"/>
      <c r="P22" s="226"/>
      <c r="Q22" s="120"/>
      <c r="R22" s="361"/>
      <c r="S22" s="381"/>
      <c r="T22" s="364">
        <f t="shared" si="0"/>
        <v>0</v>
      </c>
      <c r="U22" s="381"/>
      <c r="V22" s="364">
        <f t="shared" si="1"/>
        <v>0</v>
      </c>
      <c r="W22" s="381"/>
      <c r="X22" s="364">
        <f t="shared" si="2"/>
        <v>0</v>
      </c>
      <c r="Y22" s="381"/>
      <c r="Z22" s="364">
        <f t="shared" si="3"/>
        <v>0</v>
      </c>
      <c r="AA22" s="381"/>
      <c r="AB22" s="364">
        <f t="shared" si="4"/>
        <v>0</v>
      </c>
      <c r="AC22" s="381"/>
      <c r="AD22" s="364">
        <f t="shared" si="5"/>
        <v>0</v>
      </c>
      <c r="AE22" s="381"/>
      <c r="AF22" s="364">
        <f t="shared" si="9"/>
        <v>0</v>
      </c>
      <c r="AG22" s="242">
        <f>T$22+V$22+X$22+Z$22+AB$22+AD$22+AF$22</f>
        <v>0</v>
      </c>
      <c r="AH22" s="218" t="str">
        <f t="shared" si="12"/>
        <v/>
      </c>
      <c r="AI22" s="169">
        <f t="shared" si="10"/>
        <v>0</v>
      </c>
      <c r="AJ22" s="503"/>
      <c r="AK22" s="491"/>
      <c r="AL22" s="494"/>
      <c r="AM22" s="503"/>
      <c r="AN22" s="491"/>
      <c r="AO22" s="169"/>
      <c r="AP22" s="169"/>
      <c r="AQ22" s="377"/>
      <c r="AR22" s="379"/>
      <c r="AS22" s="131"/>
      <c r="AT22" s="131"/>
      <c r="AU22" s="131"/>
      <c r="AV22" s="131"/>
      <c r="AW22" s="131"/>
      <c r="AX22" s="131"/>
      <c r="AY22" s="676"/>
      <c r="AZ22" s="594"/>
      <c r="BA22" s="170" t="str">
        <f t="shared" si="6"/>
        <v>No aplica</v>
      </c>
      <c r="BB22" s="580"/>
      <c r="BC22" s="170" t="str">
        <f t="shared" si="7"/>
        <v>No aplica</v>
      </c>
      <c r="BD22" s="200" t="str">
        <f t="shared" si="11"/>
        <v>No aplica</v>
      </c>
      <c r="BE22" s="653"/>
      <c r="BF22" s="656"/>
      <c r="BG22" s="653"/>
      <c r="BH22" s="580"/>
      <c r="BI22" s="653"/>
      <c r="BJ22"/>
      <c r="BK22"/>
      <c r="BL22"/>
      <c r="BM22"/>
      <c r="BN22"/>
      <c r="BO22"/>
      <c r="BP22"/>
      <c r="BQ22"/>
      <c r="BR22"/>
      <c r="BS22"/>
      <c r="BT22"/>
      <c r="BU22"/>
      <c r="BV22"/>
      <c r="BW22"/>
      <c r="BX22"/>
      <c r="BY22"/>
      <c r="BZ22" s="165"/>
      <c r="CA22"/>
      <c r="CB22"/>
      <c r="CC22"/>
      <c r="CD22"/>
      <c r="CE22"/>
      <c r="CF22"/>
      <c r="CG22"/>
      <c r="CH22"/>
      <c r="CI22"/>
      <c r="CJ22"/>
      <c r="CK22"/>
      <c r="CL22"/>
      <c r="CM22"/>
      <c r="CN22"/>
      <c r="CO22"/>
      <c r="CP22"/>
      <c r="CQ22"/>
      <c r="CR22"/>
      <c r="CS22"/>
      <c r="CT22"/>
      <c r="CU22" s="23"/>
      <c r="CV22" s="23"/>
      <c r="CW22" s="23"/>
      <c r="CX22"/>
      <c r="CY22"/>
      <c r="CZ22" s="83" t="s">
        <v>169</v>
      </c>
      <c r="DA22"/>
      <c r="DB22"/>
      <c r="DC22"/>
      <c r="DD22"/>
      <c r="DE22"/>
      <c r="DF22"/>
      <c r="DG22"/>
      <c r="DH22"/>
      <c r="DI22" s="15"/>
    </row>
    <row r="23" spans="1:113" ht="30.75" hidden="1" customHeight="1" thickBot="1" x14ac:dyDescent="0.3">
      <c r="A23" s="573"/>
      <c r="B23" s="355">
        <f t="shared" si="15"/>
        <v>6</v>
      </c>
      <c r="C23" s="126"/>
      <c r="D23" s="126"/>
      <c r="E23" s="131"/>
      <c r="F23" s="399"/>
      <c r="G23" s="319"/>
      <c r="H23" s="506"/>
      <c r="I23" s="491"/>
      <c r="J23" s="494"/>
      <c r="K23" s="503"/>
      <c r="L23" s="491"/>
      <c r="M23" s="488"/>
      <c r="N23" s="527"/>
      <c r="O23" s="381"/>
      <c r="P23" s="226"/>
      <c r="Q23" s="120"/>
      <c r="R23" s="361"/>
      <c r="S23" s="381"/>
      <c r="T23" s="364">
        <f t="shared" si="0"/>
        <v>0</v>
      </c>
      <c r="U23" s="381"/>
      <c r="V23" s="364">
        <f t="shared" si="1"/>
        <v>0</v>
      </c>
      <c r="W23" s="381"/>
      <c r="X23" s="364">
        <f t="shared" si="2"/>
        <v>0</v>
      </c>
      <c r="Y23" s="381"/>
      <c r="Z23" s="364">
        <f t="shared" si="3"/>
        <v>0</v>
      </c>
      <c r="AA23" s="381"/>
      <c r="AB23" s="364">
        <f t="shared" si="4"/>
        <v>0</v>
      </c>
      <c r="AC23" s="381"/>
      <c r="AD23" s="364">
        <f t="shared" si="5"/>
        <v>0</v>
      </c>
      <c r="AE23" s="381"/>
      <c r="AF23" s="364">
        <f t="shared" si="9"/>
        <v>0</v>
      </c>
      <c r="AG23" s="242">
        <f>T$23+V$23+X$23+Z$23+AB$23+AD$23+AF$23</f>
        <v>0</v>
      </c>
      <c r="AH23" s="218" t="str">
        <f t="shared" si="12"/>
        <v/>
      </c>
      <c r="AI23" s="169">
        <f t="shared" si="10"/>
        <v>0</v>
      </c>
      <c r="AJ23" s="503"/>
      <c r="AK23" s="491"/>
      <c r="AL23" s="494"/>
      <c r="AM23" s="503"/>
      <c r="AN23" s="491"/>
      <c r="AO23" s="169"/>
      <c r="AP23" s="169"/>
      <c r="AQ23" s="377"/>
      <c r="AR23" s="379"/>
      <c r="AS23" s="131"/>
      <c r="AT23" s="131"/>
      <c r="AU23" s="131"/>
      <c r="AV23" s="131"/>
      <c r="AW23" s="131"/>
      <c r="AX23" s="131"/>
      <c r="AY23" s="676"/>
      <c r="AZ23" s="594"/>
      <c r="BA23" s="170" t="str">
        <f t="shared" si="6"/>
        <v>No aplica</v>
      </c>
      <c r="BB23" s="580"/>
      <c r="BC23" s="170" t="str">
        <f t="shared" si="7"/>
        <v>No aplica</v>
      </c>
      <c r="BD23" s="200" t="str">
        <f t="shared" si="11"/>
        <v>No aplica</v>
      </c>
      <c r="BE23" s="653"/>
      <c r="BF23" s="656"/>
      <c r="BG23" s="653"/>
      <c r="BH23" s="580"/>
      <c r="BI23" s="653"/>
      <c r="BJ23"/>
      <c r="BK23"/>
      <c r="BL23"/>
      <c r="BM23"/>
      <c r="BN23"/>
      <c r="BO23"/>
      <c r="BP23"/>
      <c r="BQ23"/>
      <c r="BR23"/>
      <c r="BS23"/>
      <c r="BT23"/>
      <c r="BU23"/>
      <c r="BV23"/>
      <c r="BW23"/>
      <c r="BX23"/>
      <c r="BY23"/>
      <c r="BZ23" s="165"/>
      <c r="CA23"/>
      <c r="CB23"/>
      <c r="CC23"/>
      <c r="CD23"/>
      <c r="CE23"/>
      <c r="CF23"/>
      <c r="CG23"/>
      <c r="CH23"/>
      <c r="CI23"/>
      <c r="CJ23"/>
      <c r="CK23"/>
      <c r="CL23"/>
      <c r="CM23"/>
      <c r="CN23"/>
      <c r="CO23"/>
      <c r="CP23"/>
      <c r="CQ23"/>
      <c r="CR23"/>
      <c r="CS23"/>
      <c r="CT23"/>
      <c r="CU23" s="23"/>
      <c r="CV23" s="23"/>
      <c r="CW23" s="23"/>
      <c r="CX23"/>
      <c r="CY23"/>
      <c r="CZ23" s="83" t="s">
        <v>170</v>
      </c>
      <c r="DA23"/>
      <c r="DB23"/>
      <c r="DC23"/>
      <c r="DD23"/>
      <c r="DE23"/>
      <c r="DF23"/>
      <c r="DG23"/>
      <c r="DH23"/>
      <c r="DI23" s="15"/>
    </row>
    <row r="24" spans="1:113" ht="30.75" hidden="1" customHeight="1" thickBot="1" x14ac:dyDescent="0.3">
      <c r="A24" s="573"/>
      <c r="B24" s="355"/>
      <c r="C24" s="387"/>
      <c r="D24" s="387"/>
      <c r="E24" s="131"/>
      <c r="F24" s="399"/>
      <c r="G24" s="393"/>
      <c r="H24" s="506"/>
      <c r="I24" s="491"/>
      <c r="J24" s="494"/>
      <c r="K24" s="503"/>
      <c r="L24" s="491"/>
      <c r="M24" s="488"/>
      <c r="N24" s="527"/>
      <c r="O24" s="395"/>
      <c r="P24" s="226"/>
      <c r="Q24" s="120"/>
      <c r="R24" s="361"/>
      <c r="S24" s="395"/>
      <c r="T24" s="364"/>
      <c r="U24" s="395"/>
      <c r="V24" s="364"/>
      <c r="W24" s="395"/>
      <c r="X24" s="364"/>
      <c r="Y24" s="395"/>
      <c r="Z24" s="364"/>
      <c r="AA24" s="395"/>
      <c r="AB24" s="364"/>
      <c r="AC24" s="395"/>
      <c r="AD24" s="364"/>
      <c r="AE24" s="395"/>
      <c r="AF24" s="364"/>
      <c r="AG24" s="242"/>
      <c r="AH24" s="394"/>
      <c r="AI24" s="242"/>
      <c r="AJ24" s="503"/>
      <c r="AK24" s="491"/>
      <c r="AL24" s="494"/>
      <c r="AM24" s="503"/>
      <c r="AN24" s="491"/>
      <c r="AO24" s="242"/>
      <c r="AP24" s="242"/>
      <c r="AQ24" s="392"/>
      <c r="AR24" s="393"/>
      <c r="AS24" s="131"/>
      <c r="AT24" s="131"/>
      <c r="AU24" s="131"/>
      <c r="AV24" s="131"/>
      <c r="AW24" s="131"/>
      <c r="AX24" s="131"/>
      <c r="AY24" s="676"/>
      <c r="AZ24" s="594"/>
      <c r="BA24" s="170"/>
      <c r="BB24" s="580"/>
      <c r="BC24" s="170"/>
      <c r="BD24" s="200"/>
      <c r="BE24" s="653"/>
      <c r="BF24" s="656"/>
      <c r="BG24" s="653"/>
      <c r="BH24" s="580"/>
      <c r="BI24" s="653"/>
      <c r="BJ24" s="221"/>
      <c r="BK24" s="221"/>
      <c r="BL24" s="221"/>
      <c r="BM24" s="221"/>
      <c r="BN24" s="221"/>
      <c r="BO24" s="221"/>
      <c r="BP24" s="221"/>
      <c r="BQ24" s="221"/>
      <c r="BR24" s="221"/>
      <c r="BS24" s="221"/>
      <c r="BT24" s="221"/>
      <c r="BU24" s="221"/>
      <c r="BV24" s="221"/>
      <c r="BW24" s="221"/>
      <c r="BX24" s="221"/>
      <c r="BY24" s="221"/>
      <c r="BZ24" s="396"/>
      <c r="CA24" s="221"/>
      <c r="CB24" s="221"/>
      <c r="CC24" s="221"/>
      <c r="CD24" s="221"/>
      <c r="CE24" s="221"/>
      <c r="CF24" s="221"/>
      <c r="CG24" s="221"/>
      <c r="CH24" s="221"/>
      <c r="CI24" s="221"/>
      <c r="CJ24" s="221"/>
      <c r="CK24" s="221"/>
      <c r="CL24" s="221"/>
      <c r="CM24" s="221"/>
      <c r="CN24" s="221"/>
      <c r="CO24" s="221"/>
      <c r="CP24" s="221"/>
      <c r="CQ24" s="221"/>
      <c r="CR24" s="221"/>
      <c r="CS24" s="221"/>
      <c r="CT24" s="221"/>
      <c r="CU24" s="23"/>
      <c r="CV24" s="23"/>
      <c r="CW24" s="23"/>
      <c r="CX24" s="221"/>
      <c r="CY24" s="221"/>
      <c r="CZ24" s="103"/>
      <c r="DA24" s="221"/>
      <c r="DB24" s="221"/>
      <c r="DC24" s="221"/>
      <c r="DD24" s="221"/>
      <c r="DE24" s="221"/>
      <c r="DF24" s="221"/>
      <c r="DG24" s="221"/>
      <c r="DH24" s="221"/>
      <c r="DI24" s="229"/>
    </row>
    <row r="25" spans="1:113" ht="15.75" hidden="1" customHeight="1" thickBot="1" x14ac:dyDescent="0.3">
      <c r="A25" s="573"/>
      <c r="B25" s="355">
        <f>B23+1</f>
        <v>7</v>
      </c>
      <c r="C25" s="126"/>
      <c r="D25" s="126"/>
      <c r="E25" s="131"/>
      <c r="F25" s="399"/>
      <c r="G25" s="319"/>
      <c r="H25" s="506"/>
      <c r="I25" s="491"/>
      <c r="J25" s="494"/>
      <c r="K25" s="503"/>
      <c r="L25" s="491"/>
      <c r="M25" s="488"/>
      <c r="N25" s="527"/>
      <c r="O25" s="381"/>
      <c r="P25" s="226"/>
      <c r="Q25" s="120"/>
      <c r="R25" s="361"/>
      <c r="S25" s="381"/>
      <c r="T25" s="364">
        <f t="shared" si="0"/>
        <v>0</v>
      </c>
      <c r="U25" s="381"/>
      <c r="V25" s="364">
        <f t="shared" si="1"/>
        <v>0</v>
      </c>
      <c r="W25" s="381"/>
      <c r="X25" s="364">
        <f t="shared" si="2"/>
        <v>0</v>
      </c>
      <c r="Y25" s="381"/>
      <c r="Z25" s="364">
        <f t="shared" si="3"/>
        <v>0</v>
      </c>
      <c r="AA25" s="381"/>
      <c r="AB25" s="364">
        <f t="shared" si="4"/>
        <v>0</v>
      </c>
      <c r="AC25" s="381"/>
      <c r="AD25" s="364">
        <f t="shared" si="5"/>
        <v>0</v>
      </c>
      <c r="AE25" s="381"/>
      <c r="AF25" s="364">
        <f t="shared" si="9"/>
        <v>0</v>
      </c>
      <c r="AG25" s="242">
        <f>T$25+V$25+X$25+Z$25+AB$25+AD$25+AF$25</f>
        <v>0</v>
      </c>
      <c r="AH25" s="218" t="str">
        <f t="shared" si="12"/>
        <v/>
      </c>
      <c r="AI25" s="169">
        <f t="shared" si="10"/>
        <v>0</v>
      </c>
      <c r="AJ25" s="503"/>
      <c r="AK25" s="491"/>
      <c r="AL25" s="494"/>
      <c r="AM25" s="503"/>
      <c r="AN25" s="491"/>
      <c r="AO25" s="169"/>
      <c r="AP25" s="169"/>
      <c r="AQ25" s="377"/>
      <c r="AR25" s="379"/>
      <c r="AS25" s="131"/>
      <c r="AT25" s="131"/>
      <c r="AU25" s="131"/>
      <c r="AV25" s="131"/>
      <c r="AW25" s="131"/>
      <c r="AX25" s="131"/>
      <c r="AY25" s="676"/>
      <c r="AZ25" s="594"/>
      <c r="BA25" s="170" t="str">
        <f t="shared" si="6"/>
        <v>No aplica</v>
      </c>
      <c r="BB25" s="580"/>
      <c r="BC25" s="170" t="str">
        <f t="shared" si="7"/>
        <v>No aplica</v>
      </c>
      <c r="BD25" s="200" t="str">
        <f t="shared" si="11"/>
        <v>No aplica</v>
      </c>
      <c r="BE25" s="653"/>
      <c r="BF25" s="656"/>
      <c r="BG25" s="653"/>
      <c r="BH25" s="580"/>
      <c r="BI25" s="653"/>
      <c r="BJ25"/>
      <c r="BK25"/>
      <c r="BL25"/>
      <c r="BM25"/>
      <c r="BN25"/>
      <c r="BO25"/>
      <c r="BP25"/>
      <c r="BQ25"/>
      <c r="BR25"/>
      <c r="BS25"/>
      <c r="BT25"/>
      <c r="BU25"/>
      <c r="BV25"/>
      <c r="BW25"/>
      <c r="BX25"/>
      <c r="BY25"/>
      <c r="BZ25" s="165"/>
      <c r="CA25"/>
      <c r="CB25"/>
      <c r="CC25"/>
      <c r="CD25"/>
      <c r="CE25"/>
      <c r="CF25"/>
      <c r="CG25"/>
      <c r="CH25" s="98"/>
      <c r="CI25" s="98"/>
      <c r="CJ25" s="98"/>
      <c r="CK25" s="98"/>
      <c r="CL25"/>
      <c r="CM25"/>
      <c r="CN25"/>
      <c r="CO25"/>
      <c r="CP25"/>
      <c r="CQ25"/>
      <c r="CR25"/>
      <c r="CS25"/>
      <c r="CT25"/>
      <c r="CU25" s="23"/>
      <c r="CV25" s="23"/>
      <c r="CW25" s="23"/>
      <c r="CX25"/>
      <c r="CY25"/>
      <c r="CZ25"/>
      <c r="DA25"/>
      <c r="DB25"/>
      <c r="DC25"/>
      <c r="DD25"/>
      <c r="DE25"/>
      <c r="DF25"/>
      <c r="DG25"/>
      <c r="DH25"/>
      <c r="DI25" s="15"/>
    </row>
    <row r="26" spans="1:113" ht="15.75" hidden="1" customHeight="1" thickBot="1" x14ac:dyDescent="0.3">
      <c r="A26" s="573"/>
      <c r="B26" s="355">
        <f t="shared" si="15"/>
        <v>8</v>
      </c>
      <c r="C26" s="126"/>
      <c r="D26" s="126"/>
      <c r="E26" s="131"/>
      <c r="F26" s="399"/>
      <c r="G26" s="319"/>
      <c r="H26" s="506"/>
      <c r="I26" s="491"/>
      <c r="J26" s="494"/>
      <c r="K26" s="503"/>
      <c r="L26" s="492"/>
      <c r="M26" s="489"/>
      <c r="N26" s="527"/>
      <c r="O26" s="381"/>
      <c r="P26" s="226"/>
      <c r="Q26" s="120"/>
      <c r="R26" s="361"/>
      <c r="S26" s="381"/>
      <c r="T26" s="364">
        <f t="shared" si="0"/>
        <v>0</v>
      </c>
      <c r="U26" s="381"/>
      <c r="V26" s="364">
        <f t="shared" si="1"/>
        <v>0</v>
      </c>
      <c r="W26" s="381"/>
      <c r="X26" s="364">
        <f t="shared" si="2"/>
        <v>0</v>
      </c>
      <c r="Y26" s="381"/>
      <c r="Z26" s="364">
        <f t="shared" si="3"/>
        <v>0</v>
      </c>
      <c r="AA26" s="381"/>
      <c r="AB26" s="364">
        <f t="shared" si="4"/>
        <v>0</v>
      </c>
      <c r="AC26" s="381"/>
      <c r="AD26" s="364">
        <f t="shared" si="5"/>
        <v>0</v>
      </c>
      <c r="AE26" s="381"/>
      <c r="AF26" s="364">
        <f t="shared" si="9"/>
        <v>0</v>
      </c>
      <c r="AG26" s="242">
        <f>T$26+V$26+X$26+Z$26+AB$26+AD$26+AF$26</f>
        <v>0</v>
      </c>
      <c r="AH26" s="218" t="str">
        <f t="shared" si="12"/>
        <v/>
      </c>
      <c r="AI26" s="169">
        <f t="shared" si="10"/>
        <v>0</v>
      </c>
      <c r="AJ26" s="503"/>
      <c r="AK26" s="491"/>
      <c r="AL26" s="494"/>
      <c r="AM26" s="503"/>
      <c r="AN26" s="491"/>
      <c r="AO26" s="169"/>
      <c r="AP26" s="169"/>
      <c r="AQ26" s="377"/>
      <c r="AR26" s="379"/>
      <c r="AS26" s="131"/>
      <c r="AT26" s="131"/>
      <c r="AU26" s="131"/>
      <c r="AV26" s="131"/>
      <c r="AW26" s="131"/>
      <c r="AX26" s="131"/>
      <c r="AY26" s="676"/>
      <c r="AZ26" s="594"/>
      <c r="BA26" s="170" t="str">
        <f t="shared" si="6"/>
        <v>No aplica</v>
      </c>
      <c r="BB26" s="580"/>
      <c r="BC26" s="170" t="str">
        <f t="shared" si="7"/>
        <v>No aplica</v>
      </c>
      <c r="BD26" s="200" t="str">
        <f t="shared" si="11"/>
        <v>No aplica</v>
      </c>
      <c r="BE26" s="654"/>
      <c r="BF26" s="657"/>
      <c r="BG26" s="654"/>
      <c r="BH26" s="581"/>
      <c r="BI26" s="654"/>
      <c r="BJ26"/>
      <c r="BK26"/>
      <c r="BL26"/>
      <c r="BM26"/>
      <c r="BN26"/>
      <c r="BO26"/>
      <c r="BP26"/>
      <c r="BQ26"/>
      <c r="BR26"/>
      <c r="BS26"/>
      <c r="BT26"/>
      <c r="BU26"/>
      <c r="BV26"/>
      <c r="BW26"/>
      <c r="BX26"/>
      <c r="BY26"/>
      <c r="BZ26" s="165"/>
      <c r="CA26"/>
      <c r="CB26"/>
      <c r="CC26"/>
      <c r="CD26"/>
      <c r="CE26"/>
      <c r="CF26"/>
      <c r="CG26"/>
      <c r="CH26" s="98"/>
      <c r="CI26" s="98"/>
      <c r="CJ26" s="98"/>
      <c r="CK26" s="98"/>
      <c r="CL26"/>
      <c r="CM26"/>
      <c r="CN26"/>
      <c r="CO26"/>
      <c r="CP26"/>
      <c r="CQ26"/>
      <c r="CR26"/>
      <c r="CS26"/>
      <c r="CT26"/>
      <c r="CU26" s="23"/>
      <c r="CV26" s="23"/>
      <c r="CW26" s="23"/>
      <c r="CX26"/>
      <c r="CY26"/>
      <c r="CZ26"/>
      <c r="DA26"/>
      <c r="DB26"/>
      <c r="DC26"/>
      <c r="DD26"/>
      <c r="DE26"/>
      <c r="DF26"/>
      <c r="DG26"/>
      <c r="DH26"/>
      <c r="DI26" s="15"/>
    </row>
    <row r="27" spans="1:113" ht="39" hidden="1" customHeight="1" thickBot="1" x14ac:dyDescent="0.3">
      <c r="A27" s="600" t="s">
        <v>189</v>
      </c>
      <c r="B27" s="355">
        <v>1</v>
      </c>
      <c r="C27" s="126"/>
      <c r="D27" s="126"/>
      <c r="E27" s="319"/>
      <c r="F27" s="525"/>
      <c r="G27" s="319"/>
      <c r="H27" s="514"/>
      <c r="I27" s="490" t="s">
        <v>291</v>
      </c>
      <c r="J27" s="493" t="str">
        <f>CONCATENATE(H27,K27)</f>
        <v/>
      </c>
      <c r="K27" s="514"/>
      <c r="L27" s="490" t="str">
        <f t="shared" ref="L27" si="16">IF(AM27=5,"Catastrófico - Tendría desastrosas consecuencias o efectos sobre la institución",IF(AM27=4,"Mayor - Tendría altas consecuencias o efectos sobre la institución",IF(AM27=3,"Moderado - Tendría medianas consecuencias o efectos sobre la institución",IF(AM27=2,"Menos - Tendría bajo impacto o efecto sobre la institución",IF(AM27=1,"Insignificante - tendría consecuencias o efectos mínimos en la institución","Digite Valor entre 1 y 5")))))</f>
        <v>Digite Valor entre 1 y 5</v>
      </c>
      <c r="M27" s="487" t="str">
        <f t="shared" ref="M27" si="17">IF(L27="Digite Valor entre 1 y 5","",IF(L27="Digite Valor entre 1 y 5","",IF(COUNTIF(CH$10:CH$17,CONCATENATE(H27,K27)),CH$9,IF(COUNTIF(CI$10:CI$17,CONCATENATE(H27,K27)),CI$9,IF(COUNTIF(CJ$10:CJ$13,CONCATENATE(H27,K27)),CJ$9,CK$9)))))</f>
        <v/>
      </c>
      <c r="N27" s="527" t="str">
        <f t="shared" ref="N27" si="18">IF(M27=CH$9,"E",IF(M27=CI$9,"A",IF(M27=CJ$9,"M",IF(M27=CK$9,"B",""))))</f>
        <v/>
      </c>
      <c r="O27" s="381"/>
      <c r="P27" s="239"/>
      <c r="Q27" s="120"/>
      <c r="R27" s="361"/>
      <c r="S27" s="381"/>
      <c r="T27" s="364">
        <f t="shared" si="0"/>
        <v>0</v>
      </c>
      <c r="U27" s="381"/>
      <c r="V27" s="364">
        <f t="shared" si="1"/>
        <v>0</v>
      </c>
      <c r="W27" s="381"/>
      <c r="X27" s="364">
        <f t="shared" si="2"/>
        <v>0</v>
      </c>
      <c r="Y27" s="381"/>
      <c r="Z27" s="364">
        <f t="shared" si="3"/>
        <v>0</v>
      </c>
      <c r="AA27" s="381"/>
      <c r="AB27" s="364">
        <f t="shared" si="4"/>
        <v>0</v>
      </c>
      <c r="AC27" s="381"/>
      <c r="AD27" s="364">
        <f t="shared" si="5"/>
        <v>0</v>
      </c>
      <c r="AE27" s="381"/>
      <c r="AF27" s="364">
        <f t="shared" si="9"/>
        <v>0</v>
      </c>
      <c r="AG27" s="242">
        <f>T27+V27+X27+Z27+AB27+AD27+AF27</f>
        <v>0</v>
      </c>
      <c r="AH27" s="218" t="str">
        <f t="shared" si="12"/>
        <v/>
      </c>
      <c r="AI27" s="169">
        <f t="shared" si="10"/>
        <v>0</v>
      </c>
      <c r="AJ27" s="514" t="str">
        <f>BG27</f>
        <v/>
      </c>
      <c r="AK27" s="490" t="str">
        <f t="shared" ref="AK27" si="19">IF(AJ27=5,"Mas de una vez al año",IF(AJ27=4,"Al menos una vez en el ultimo año",IF(AJ27=3,"Al menos una vez en los ultimos 2 años",IF(AJ27=2,"Al menos una vez en los ultimos 5 años","No se ha presentado en los ultimos 5 años"))))</f>
        <v>No se ha presentado en los ultimos 5 años</v>
      </c>
      <c r="AL27" s="493" t="str">
        <f>BH27</f>
        <v/>
      </c>
      <c r="AM27" s="514" t="str">
        <f>BI27</f>
        <v/>
      </c>
      <c r="AN27" s="490" t="str">
        <f>IF(AM27=5,"Catastrófico - Tendría desastrosas consecuencias o efectos sobre la institución",IF(AM27=4,"Mayor - Tendría altas consecuencias o efectos sobre la institución",IF(AM27=3,"Moderado - Tendría medianas consecuencias o efectos sobre la institución",IF(AM27=2,"Menos - Tendría bajo impacto o efecto sobre la institución",IF(AM27=1,"Insignificante - tendría consecuencias o efectos mínimos en la institución","Digite Valor entre 1 y 5")))))</f>
        <v>Digite Valor entre 1 y 5</v>
      </c>
      <c r="AO27" s="169"/>
      <c r="AP27" s="169"/>
      <c r="AQ27" s="382"/>
      <c r="AR27" s="379"/>
      <c r="AS27" s="379"/>
      <c r="AT27" s="372"/>
      <c r="AU27" s="121"/>
      <c r="AV27" s="121"/>
      <c r="AW27" s="373"/>
      <c r="AX27" s="373"/>
      <c r="AY27" s="700"/>
      <c r="AZ27" s="593">
        <f>H27</f>
        <v>0</v>
      </c>
      <c r="BA27" s="170" t="str">
        <f t="shared" si="6"/>
        <v>No aplica</v>
      </c>
      <c r="BB27" s="579">
        <f>K27</f>
        <v>0</v>
      </c>
      <c r="BC27" s="170" t="str">
        <f t="shared" si="7"/>
        <v>No aplica</v>
      </c>
      <c r="BD27" s="200" t="str">
        <f t="shared" si="11"/>
        <v>No aplica0</v>
      </c>
      <c r="BE27" s="579" t="str">
        <f>IF(R27="","",SUMIF(R27:R35,"Afecta la Probabilidad",BA27:BA35))</f>
        <v/>
      </c>
      <c r="BF27" s="579" t="str">
        <f>IF(R27="","",SUMIF(R27:R35,"Afecta el Impacto",BC27:BC35))</f>
        <v/>
      </c>
      <c r="BG27" s="579" t="str">
        <f>IF(BE27="","",IF(H27-BE27&lt;=0,1,H27-BE27))</f>
        <v/>
      </c>
      <c r="BH27" s="579" t="str">
        <f>CONCATENATE(BG27,BI27)</f>
        <v/>
      </c>
      <c r="BI27" s="579" t="str">
        <f>IF(K27="","",IF(K27-BF27&lt;0,1,K27-BF27))</f>
        <v/>
      </c>
      <c r="BJ27"/>
      <c r="BK27"/>
      <c r="BL27"/>
      <c r="BM27"/>
      <c r="BN27"/>
      <c r="BO27"/>
      <c r="BP27"/>
      <c r="BQ27"/>
      <c r="BR27"/>
      <c r="BS27"/>
      <c r="BT27"/>
      <c r="BU27"/>
      <c r="BV27"/>
      <c r="BW27"/>
      <c r="BX27"/>
      <c r="BY27"/>
      <c r="BZ27" s="165"/>
      <c r="CA27"/>
      <c r="CB27"/>
      <c r="CC27"/>
      <c r="CD27"/>
      <c r="CE27"/>
      <c r="CF27"/>
      <c r="CG27"/>
      <c r="CH27" s="98"/>
      <c r="CI27" s="98"/>
      <c r="CJ27" s="98"/>
      <c r="CK27" s="98"/>
      <c r="CL27"/>
      <c r="CM27"/>
      <c r="CN27"/>
      <c r="CO27"/>
      <c r="CP27"/>
      <c r="CQ27"/>
      <c r="CR27"/>
      <c r="CS27"/>
      <c r="CT27"/>
      <c r="CU27" s="23"/>
      <c r="CV27" s="23"/>
      <c r="CW27" s="23"/>
      <c r="CX27"/>
      <c r="CY27"/>
      <c r="CZ27"/>
      <c r="DA27"/>
      <c r="DB27"/>
      <c r="DC27"/>
      <c r="DD27"/>
      <c r="DE27"/>
      <c r="DF27"/>
      <c r="DG27"/>
      <c r="DH27"/>
      <c r="DI27" s="15"/>
    </row>
    <row r="28" spans="1:113" ht="15.75" hidden="1" customHeight="1" thickBot="1" x14ac:dyDescent="0.3">
      <c r="A28" s="573"/>
      <c r="B28" s="355">
        <f>B27+1</f>
        <v>2</v>
      </c>
      <c r="C28" s="126"/>
      <c r="D28" s="126"/>
      <c r="E28" s="319"/>
      <c r="F28" s="525"/>
      <c r="G28" s="319"/>
      <c r="H28" s="503"/>
      <c r="I28" s="491"/>
      <c r="J28" s="494"/>
      <c r="K28" s="503"/>
      <c r="L28" s="491"/>
      <c r="M28" s="488"/>
      <c r="N28" s="527"/>
      <c r="O28" s="381"/>
      <c r="P28" s="239"/>
      <c r="Q28" s="120"/>
      <c r="R28" s="361"/>
      <c r="S28" s="381"/>
      <c r="T28" s="364">
        <f t="shared" si="0"/>
        <v>0</v>
      </c>
      <c r="U28" s="381"/>
      <c r="V28" s="364">
        <f t="shared" si="1"/>
        <v>0</v>
      </c>
      <c r="W28" s="381"/>
      <c r="X28" s="364">
        <f t="shared" si="2"/>
        <v>0</v>
      </c>
      <c r="Y28" s="381"/>
      <c r="Z28" s="364">
        <f t="shared" si="3"/>
        <v>0</v>
      </c>
      <c r="AA28" s="381"/>
      <c r="AB28" s="364">
        <f t="shared" si="4"/>
        <v>0</v>
      </c>
      <c r="AC28" s="381"/>
      <c r="AD28" s="364">
        <f t="shared" si="5"/>
        <v>0</v>
      </c>
      <c r="AE28" s="381"/>
      <c r="AF28" s="364">
        <f t="shared" si="9"/>
        <v>0</v>
      </c>
      <c r="AG28" s="242">
        <f>T28+V28+X28+Z28+AB28+AD28+AF28</f>
        <v>0</v>
      </c>
      <c r="AH28" s="218" t="str">
        <f t="shared" si="12"/>
        <v/>
      </c>
      <c r="AI28" s="169">
        <f t="shared" si="10"/>
        <v>0</v>
      </c>
      <c r="AJ28" s="503"/>
      <c r="AK28" s="491"/>
      <c r="AL28" s="494"/>
      <c r="AM28" s="503"/>
      <c r="AN28" s="491"/>
      <c r="AO28" s="169"/>
      <c r="AP28" s="169"/>
      <c r="AQ28" s="382"/>
      <c r="AR28" s="379"/>
      <c r="AS28" s="379"/>
      <c r="AT28" s="372"/>
      <c r="AU28" s="121"/>
      <c r="AV28" s="121"/>
      <c r="AW28" s="373"/>
      <c r="AX28" s="373"/>
      <c r="AY28" s="701"/>
      <c r="AZ28" s="594"/>
      <c r="BA28" s="170" t="str">
        <f t="shared" si="6"/>
        <v>No aplica</v>
      </c>
      <c r="BB28" s="580"/>
      <c r="BC28" s="170" t="str">
        <f t="shared" si="7"/>
        <v>No aplica</v>
      </c>
      <c r="BD28" s="200" t="str">
        <f t="shared" si="11"/>
        <v>No aplica</v>
      </c>
      <c r="BE28" s="580"/>
      <c r="BF28" s="580"/>
      <c r="BG28" s="580"/>
      <c r="BH28" s="580"/>
      <c r="BI28" s="580"/>
      <c r="BJ28"/>
      <c r="BK28"/>
      <c r="BL28"/>
      <c r="BM28"/>
      <c r="BN28"/>
      <c r="BO28"/>
      <c r="BP28"/>
      <c r="BQ28"/>
      <c r="BR28"/>
      <c r="BS28"/>
      <c r="BT28"/>
      <c r="BU28"/>
      <c r="BV28"/>
      <c r="BW28"/>
      <c r="BX28"/>
      <c r="BY28"/>
      <c r="BZ28" s="165"/>
      <c r="CA28"/>
      <c r="CB28"/>
      <c r="CC28"/>
      <c r="CD28"/>
      <c r="CE28"/>
      <c r="CF28"/>
      <c r="CG28"/>
      <c r="CH28" s="98"/>
      <c r="CI28" s="98"/>
      <c r="CJ28" s="98"/>
      <c r="CK28" s="98"/>
      <c r="CL28"/>
      <c r="CM28"/>
      <c r="CN28"/>
      <c r="CO28"/>
      <c r="CP28"/>
      <c r="CQ28"/>
      <c r="CR28"/>
      <c r="CS28"/>
      <c r="CT28"/>
      <c r="CU28" s="23"/>
      <c r="CV28" s="23"/>
      <c r="CW28" s="23"/>
      <c r="CX28"/>
      <c r="CY28"/>
      <c r="CZ28"/>
      <c r="DA28"/>
      <c r="DB28"/>
      <c r="DC28"/>
      <c r="DD28"/>
      <c r="DE28"/>
      <c r="DF28"/>
      <c r="DG28"/>
      <c r="DH28"/>
      <c r="DI28" s="15"/>
    </row>
    <row r="29" spans="1:113" ht="15.75" hidden="1" customHeight="1" thickBot="1" x14ac:dyDescent="0.3">
      <c r="A29" s="573"/>
      <c r="B29" s="355">
        <f t="shared" ref="B29:B35" si="20">B28+1</f>
        <v>3</v>
      </c>
      <c r="C29" s="126"/>
      <c r="D29" s="126"/>
      <c r="E29" s="319"/>
      <c r="F29" s="525"/>
      <c r="G29" s="353"/>
      <c r="H29" s="503"/>
      <c r="I29" s="491"/>
      <c r="J29" s="494"/>
      <c r="K29" s="503"/>
      <c r="L29" s="491"/>
      <c r="M29" s="488"/>
      <c r="N29" s="527"/>
      <c r="O29" s="381"/>
      <c r="P29" s="123"/>
      <c r="Q29" s="120"/>
      <c r="R29" s="361"/>
      <c r="S29" s="381"/>
      <c r="T29" s="364">
        <f t="shared" si="0"/>
        <v>0</v>
      </c>
      <c r="U29" s="381"/>
      <c r="V29" s="364">
        <f t="shared" si="1"/>
        <v>0</v>
      </c>
      <c r="W29" s="381"/>
      <c r="X29" s="364">
        <f t="shared" si="2"/>
        <v>0</v>
      </c>
      <c r="Y29" s="381"/>
      <c r="Z29" s="364">
        <f t="shared" si="3"/>
        <v>0</v>
      </c>
      <c r="AA29" s="381"/>
      <c r="AB29" s="364">
        <f t="shared" si="4"/>
        <v>0</v>
      </c>
      <c r="AC29" s="381"/>
      <c r="AD29" s="364">
        <f t="shared" si="5"/>
        <v>0</v>
      </c>
      <c r="AE29" s="381"/>
      <c r="AF29" s="364">
        <f t="shared" si="9"/>
        <v>0</v>
      </c>
      <c r="AG29" s="242">
        <f>T29+V29+X29+Z29+AB29+AD29+AF29</f>
        <v>0</v>
      </c>
      <c r="AH29" s="218" t="str">
        <f t="shared" si="12"/>
        <v/>
      </c>
      <c r="AI29" s="169">
        <f t="shared" si="10"/>
        <v>0</v>
      </c>
      <c r="AJ29" s="503"/>
      <c r="AK29" s="491"/>
      <c r="AL29" s="494"/>
      <c r="AM29" s="503"/>
      <c r="AN29" s="491"/>
      <c r="AO29" s="169"/>
      <c r="AP29" s="169"/>
      <c r="AQ29" s="377"/>
      <c r="AR29" s="379"/>
      <c r="AS29" s="380"/>
      <c r="AT29" s="356"/>
      <c r="AU29" s="358"/>
      <c r="AV29" s="357"/>
      <c r="AW29" s="377"/>
      <c r="AX29" s="373"/>
      <c r="AY29" s="701"/>
      <c r="AZ29" s="594"/>
      <c r="BA29" s="170" t="str">
        <f t="shared" si="6"/>
        <v>No aplica</v>
      </c>
      <c r="BB29" s="580"/>
      <c r="BC29" s="170" t="str">
        <f t="shared" si="7"/>
        <v>No aplica</v>
      </c>
      <c r="BD29" s="200" t="str">
        <f t="shared" si="11"/>
        <v>No aplica</v>
      </c>
      <c r="BE29" s="580"/>
      <c r="BF29" s="580"/>
      <c r="BG29" s="580"/>
      <c r="BH29" s="580"/>
      <c r="BI29" s="580"/>
      <c r="BJ29"/>
      <c r="BK29"/>
      <c r="BL29"/>
      <c r="BM29"/>
      <c r="BN29"/>
      <c r="BO29"/>
      <c r="BP29"/>
      <c r="BQ29"/>
      <c r="BR29"/>
      <c r="BS29"/>
      <c r="BT29"/>
      <c r="BU29"/>
      <c r="BV29"/>
      <c r="BW29"/>
      <c r="BX29"/>
      <c r="BY29"/>
      <c r="BZ29" s="165"/>
      <c r="CA29"/>
      <c r="CB29"/>
      <c r="CC29"/>
      <c r="CD29"/>
      <c r="CE29"/>
      <c r="CF29"/>
      <c r="CG29"/>
      <c r="CH29" s="98"/>
      <c r="CI29" s="98"/>
      <c r="CJ29" s="98"/>
      <c r="CK29" s="98"/>
      <c r="CL29"/>
      <c r="CM29"/>
      <c r="CN29"/>
      <c r="CO29"/>
      <c r="CP29"/>
      <c r="CQ29"/>
      <c r="CR29"/>
      <c r="CS29"/>
      <c r="CT29"/>
      <c r="CU29" s="23"/>
      <c r="CV29" s="23"/>
      <c r="CW29" s="23"/>
      <c r="CX29"/>
      <c r="CY29"/>
      <c r="CZ29"/>
      <c r="DA29"/>
      <c r="DB29"/>
      <c r="DC29"/>
      <c r="DD29"/>
      <c r="DE29"/>
      <c r="DF29"/>
      <c r="DG29"/>
      <c r="DH29"/>
      <c r="DI29" s="15"/>
    </row>
    <row r="30" spans="1:113" ht="15.75" hidden="1" customHeight="1" thickBot="1" x14ac:dyDescent="0.3">
      <c r="A30" s="573"/>
      <c r="B30" s="355">
        <f t="shared" si="20"/>
        <v>4</v>
      </c>
      <c r="C30" s="322"/>
      <c r="D30" s="322"/>
      <c r="E30" s="353"/>
      <c r="F30" s="525"/>
      <c r="G30" s="353"/>
      <c r="H30" s="503"/>
      <c r="I30" s="491"/>
      <c r="J30" s="494"/>
      <c r="K30" s="503"/>
      <c r="L30" s="491"/>
      <c r="M30" s="488"/>
      <c r="N30" s="527"/>
      <c r="O30" s="381"/>
      <c r="P30" s="123"/>
      <c r="Q30" s="120"/>
      <c r="R30" s="361"/>
      <c r="S30" s="381"/>
      <c r="T30" s="364">
        <f t="shared" si="0"/>
        <v>0</v>
      </c>
      <c r="U30" s="381"/>
      <c r="V30" s="364">
        <f t="shared" si="1"/>
        <v>0</v>
      </c>
      <c r="W30" s="381"/>
      <c r="X30" s="364">
        <f t="shared" si="2"/>
        <v>0</v>
      </c>
      <c r="Y30" s="381"/>
      <c r="Z30" s="364">
        <f t="shared" si="3"/>
        <v>0</v>
      </c>
      <c r="AA30" s="381"/>
      <c r="AB30" s="364">
        <f t="shared" si="4"/>
        <v>0</v>
      </c>
      <c r="AC30" s="381"/>
      <c r="AD30" s="364">
        <f t="shared" si="5"/>
        <v>0</v>
      </c>
      <c r="AE30" s="381"/>
      <c r="AF30" s="364">
        <f t="shared" si="9"/>
        <v>0</v>
      </c>
      <c r="AG30" s="242">
        <f>T30+V30+X30+Z30+AB30+AD30+AF30</f>
        <v>0</v>
      </c>
      <c r="AH30" s="218" t="str">
        <f t="shared" si="12"/>
        <v/>
      </c>
      <c r="AI30" s="169">
        <f t="shared" si="10"/>
        <v>0</v>
      </c>
      <c r="AJ30" s="503"/>
      <c r="AK30" s="491"/>
      <c r="AL30" s="494"/>
      <c r="AM30" s="503"/>
      <c r="AN30" s="491"/>
      <c r="AO30" s="169"/>
      <c r="AP30" s="169"/>
      <c r="AQ30" s="377"/>
      <c r="AR30" s="379"/>
      <c r="AS30" s="380"/>
      <c r="AT30" s="356"/>
      <c r="AU30" s="357"/>
      <c r="AV30" s="357"/>
      <c r="AW30" s="377"/>
      <c r="AX30" s="377"/>
      <c r="AY30" s="701"/>
      <c r="AZ30" s="594"/>
      <c r="BA30" s="170" t="str">
        <f t="shared" si="6"/>
        <v>No aplica</v>
      </c>
      <c r="BB30" s="580"/>
      <c r="BC30" s="170" t="str">
        <f t="shared" si="7"/>
        <v>No aplica</v>
      </c>
      <c r="BD30" s="200" t="str">
        <f t="shared" si="11"/>
        <v>No aplica</v>
      </c>
      <c r="BE30" s="580"/>
      <c r="BF30" s="580"/>
      <c r="BG30" s="580"/>
      <c r="BH30" s="580"/>
      <c r="BI30" s="580"/>
      <c r="BJ30"/>
      <c r="BK30"/>
      <c r="BL30"/>
      <c r="BM30"/>
      <c r="BN30"/>
      <c r="BO30"/>
      <c r="BP30"/>
      <c r="BQ30"/>
      <c r="BR30"/>
      <c r="BS30"/>
      <c r="BT30"/>
      <c r="BU30"/>
      <c r="BV30"/>
      <c r="BW30"/>
      <c r="BX30"/>
      <c r="BY30"/>
      <c r="BZ30" s="165"/>
      <c r="CA30"/>
      <c r="CB30"/>
      <c r="CC30"/>
      <c r="CD30"/>
      <c r="CE30"/>
      <c r="CF30"/>
      <c r="CG30"/>
      <c r="CH30" s="98"/>
      <c r="CI30" s="98"/>
      <c r="CJ30" s="98"/>
      <c r="CK30" s="98"/>
      <c r="CL30"/>
      <c r="CM30"/>
      <c r="CN30"/>
      <c r="CO30"/>
      <c r="CP30"/>
      <c r="CQ30"/>
      <c r="CR30"/>
      <c r="CS30"/>
      <c r="CT30"/>
      <c r="CU30" s="23"/>
      <c r="CV30" s="23"/>
      <c r="CW30" s="23"/>
      <c r="CX30"/>
      <c r="CY30"/>
      <c r="CZ30"/>
      <c r="DA30"/>
      <c r="DB30"/>
      <c r="DC30"/>
      <c r="DD30"/>
      <c r="DE30"/>
      <c r="DF30"/>
      <c r="DG30"/>
      <c r="DH30"/>
      <c r="DI30" s="15"/>
    </row>
    <row r="31" spans="1:113" ht="15.75" hidden="1" customHeight="1" thickBot="1" x14ac:dyDescent="0.3">
      <c r="A31" s="573"/>
      <c r="B31" s="355">
        <f t="shared" si="20"/>
        <v>5</v>
      </c>
      <c r="C31" s="322"/>
      <c r="D31" s="322"/>
      <c r="E31" s="353"/>
      <c r="F31" s="525"/>
      <c r="G31" s="353"/>
      <c r="H31" s="503"/>
      <c r="I31" s="491"/>
      <c r="J31" s="494"/>
      <c r="K31" s="503"/>
      <c r="L31" s="491"/>
      <c r="M31" s="488"/>
      <c r="N31" s="527"/>
      <c r="O31" s="381"/>
      <c r="P31" s="226"/>
      <c r="Q31" s="120"/>
      <c r="R31" s="361"/>
      <c r="S31" s="381"/>
      <c r="T31" s="364">
        <f t="shared" si="0"/>
        <v>0</v>
      </c>
      <c r="U31" s="381"/>
      <c r="V31" s="364">
        <f t="shared" si="1"/>
        <v>0</v>
      </c>
      <c r="W31" s="381"/>
      <c r="X31" s="364">
        <f t="shared" si="2"/>
        <v>0</v>
      </c>
      <c r="Y31" s="381"/>
      <c r="Z31" s="364">
        <f t="shared" si="3"/>
        <v>0</v>
      </c>
      <c r="AA31" s="381"/>
      <c r="AB31" s="364">
        <f t="shared" si="4"/>
        <v>0</v>
      </c>
      <c r="AC31" s="381"/>
      <c r="AD31" s="364">
        <f t="shared" si="5"/>
        <v>0</v>
      </c>
      <c r="AE31" s="381"/>
      <c r="AF31" s="364">
        <f t="shared" si="9"/>
        <v>0</v>
      </c>
      <c r="AG31" s="242">
        <f>T$31+V$31+X$31+Z$31+AB$31+AD$31+AF$31</f>
        <v>0</v>
      </c>
      <c r="AH31" s="218" t="str">
        <f t="shared" si="12"/>
        <v/>
      </c>
      <c r="AI31" s="169">
        <f t="shared" si="10"/>
        <v>0</v>
      </c>
      <c r="AJ31" s="503"/>
      <c r="AK31" s="491"/>
      <c r="AL31" s="494"/>
      <c r="AM31" s="503"/>
      <c r="AN31" s="491"/>
      <c r="AO31" s="169"/>
      <c r="AP31" s="169"/>
      <c r="AQ31" s="377"/>
      <c r="AR31" s="379"/>
      <c r="AS31" s="378"/>
      <c r="AT31" s="378"/>
      <c r="AU31" s="378"/>
      <c r="AV31" s="378"/>
      <c r="AW31" s="226"/>
      <c r="AX31" s="226"/>
      <c r="AY31" s="701"/>
      <c r="AZ31" s="594"/>
      <c r="BA31" s="170" t="str">
        <f t="shared" si="6"/>
        <v>No aplica</v>
      </c>
      <c r="BB31" s="580"/>
      <c r="BC31" s="170" t="str">
        <f t="shared" si="7"/>
        <v>No aplica</v>
      </c>
      <c r="BD31" s="200" t="str">
        <f t="shared" si="11"/>
        <v>No aplica</v>
      </c>
      <c r="BE31" s="580"/>
      <c r="BF31" s="580"/>
      <c r="BG31" s="580"/>
      <c r="BH31" s="580"/>
      <c r="BI31" s="580"/>
      <c r="BJ31"/>
      <c r="BK31"/>
      <c r="BL31"/>
      <c r="BM31"/>
      <c r="BN31"/>
      <c r="BO31"/>
      <c r="BP31"/>
      <c r="BQ31"/>
      <c r="BR31"/>
      <c r="BS31"/>
      <c r="BT31"/>
      <c r="BU31"/>
      <c r="BV31"/>
      <c r="BW31"/>
      <c r="BX31"/>
      <c r="BY31"/>
      <c r="BZ31" s="165"/>
      <c r="CA31"/>
      <c r="CB31"/>
      <c r="CC31"/>
      <c r="CD31"/>
      <c r="CE31"/>
      <c r="CF31"/>
      <c r="CG31"/>
      <c r="CH31" s="98"/>
      <c r="CI31" s="98"/>
      <c r="CJ31" s="98"/>
      <c r="CK31" s="98"/>
      <c r="CL31"/>
      <c r="CM31"/>
      <c r="CN31"/>
      <c r="CO31"/>
      <c r="CP31"/>
      <c r="CQ31"/>
      <c r="CR31"/>
      <c r="CS31"/>
      <c r="CT31"/>
      <c r="CU31" s="23"/>
      <c r="CV31" s="23"/>
      <c r="CW31" s="23"/>
      <c r="CX31"/>
      <c r="CY31"/>
      <c r="CZ31"/>
      <c r="DA31"/>
      <c r="DB31"/>
      <c r="DC31"/>
      <c r="DD31"/>
      <c r="DE31"/>
      <c r="DF31"/>
      <c r="DG31"/>
      <c r="DH31"/>
      <c r="DI31" s="15"/>
    </row>
    <row r="32" spans="1:113" ht="15.75" hidden="1" customHeight="1" thickBot="1" x14ac:dyDescent="0.3">
      <c r="A32" s="573"/>
      <c r="B32" s="355">
        <f t="shared" si="20"/>
        <v>6</v>
      </c>
      <c r="C32" s="353"/>
      <c r="D32" s="353"/>
      <c r="E32" s="353"/>
      <c r="F32" s="525"/>
      <c r="G32" s="353"/>
      <c r="H32" s="503"/>
      <c r="I32" s="491"/>
      <c r="J32" s="494"/>
      <c r="K32" s="503"/>
      <c r="L32" s="491"/>
      <c r="M32" s="488"/>
      <c r="N32" s="527"/>
      <c r="O32" s="381"/>
      <c r="P32" s="226"/>
      <c r="Q32" s="120"/>
      <c r="R32" s="361"/>
      <c r="S32" s="381"/>
      <c r="T32" s="364">
        <f t="shared" si="0"/>
        <v>0</v>
      </c>
      <c r="U32" s="381"/>
      <c r="V32" s="364">
        <f t="shared" si="1"/>
        <v>0</v>
      </c>
      <c r="W32" s="381"/>
      <c r="X32" s="364">
        <f t="shared" si="2"/>
        <v>0</v>
      </c>
      <c r="Y32" s="381"/>
      <c r="Z32" s="364">
        <f t="shared" si="3"/>
        <v>0</v>
      </c>
      <c r="AA32" s="381"/>
      <c r="AB32" s="364">
        <f t="shared" si="4"/>
        <v>0</v>
      </c>
      <c r="AC32" s="381"/>
      <c r="AD32" s="364">
        <f t="shared" si="5"/>
        <v>0</v>
      </c>
      <c r="AE32" s="381"/>
      <c r="AF32" s="364">
        <f t="shared" si="9"/>
        <v>0</v>
      </c>
      <c r="AG32" s="242">
        <f>T$32+V$32+X$32+Z$32+AB$32+AD$32+AF$32</f>
        <v>0</v>
      </c>
      <c r="AH32" s="218" t="str">
        <f t="shared" si="12"/>
        <v/>
      </c>
      <c r="AI32" s="169">
        <f t="shared" si="10"/>
        <v>0</v>
      </c>
      <c r="AJ32" s="503"/>
      <c r="AK32" s="491"/>
      <c r="AL32" s="494"/>
      <c r="AM32" s="503"/>
      <c r="AN32" s="491"/>
      <c r="AO32" s="169"/>
      <c r="AP32" s="169"/>
      <c r="AQ32" s="377"/>
      <c r="AR32" s="379"/>
      <c r="AS32" s="378"/>
      <c r="AT32" s="378"/>
      <c r="AU32" s="378"/>
      <c r="AV32" s="378"/>
      <c r="AW32" s="226"/>
      <c r="AX32" s="226"/>
      <c r="AY32" s="701"/>
      <c r="AZ32" s="594"/>
      <c r="BA32" s="170" t="str">
        <f t="shared" si="6"/>
        <v>No aplica</v>
      </c>
      <c r="BB32" s="580"/>
      <c r="BC32" s="170" t="str">
        <f t="shared" si="7"/>
        <v>No aplica</v>
      </c>
      <c r="BD32" s="200" t="str">
        <f t="shared" si="11"/>
        <v>No aplica</v>
      </c>
      <c r="BE32" s="580"/>
      <c r="BF32" s="580"/>
      <c r="BG32" s="580"/>
      <c r="BH32" s="580"/>
      <c r="BI32" s="580"/>
      <c r="BJ32"/>
      <c r="BK32"/>
      <c r="BL32"/>
      <c r="BM32"/>
      <c r="BN32"/>
      <c r="BO32"/>
      <c r="BP32"/>
      <c r="BQ32"/>
      <c r="BR32"/>
      <c r="BS32"/>
      <c r="BT32"/>
      <c r="BU32"/>
      <c r="BV32"/>
      <c r="BW32"/>
      <c r="BX32"/>
      <c r="BY32"/>
      <c r="BZ32" s="165"/>
      <c r="CA32"/>
      <c r="CB32"/>
      <c r="CC32"/>
      <c r="CD32"/>
      <c r="CE32"/>
      <c r="CF32"/>
      <c r="CG32"/>
      <c r="CH32" s="98"/>
      <c r="CI32" s="98"/>
      <c r="CJ32" s="98"/>
      <c r="CK32" s="98"/>
      <c r="CL32"/>
      <c r="CM32"/>
      <c r="CN32"/>
      <c r="CO32"/>
      <c r="CP32"/>
      <c r="CQ32"/>
      <c r="CR32"/>
      <c r="CS32"/>
      <c r="CT32"/>
      <c r="CU32" s="23"/>
      <c r="CV32" s="23"/>
      <c r="CW32" s="23"/>
      <c r="CX32"/>
      <c r="CY32"/>
      <c r="CZ32"/>
      <c r="DA32"/>
      <c r="DB32"/>
      <c r="DC32"/>
      <c r="DD32"/>
      <c r="DE32"/>
      <c r="DF32"/>
      <c r="DG32"/>
      <c r="DH32"/>
      <c r="DI32" s="15"/>
    </row>
    <row r="33" spans="1:113" ht="15.75" hidden="1" customHeight="1" thickBot="1" x14ac:dyDescent="0.3">
      <c r="A33" s="573"/>
      <c r="B33" s="355">
        <f t="shared" si="20"/>
        <v>7</v>
      </c>
      <c r="C33" s="353"/>
      <c r="D33" s="353"/>
      <c r="E33" s="353"/>
      <c r="F33" s="525"/>
      <c r="G33" s="353"/>
      <c r="H33" s="503"/>
      <c r="I33" s="491"/>
      <c r="J33" s="494"/>
      <c r="K33" s="503"/>
      <c r="L33" s="491"/>
      <c r="M33" s="488"/>
      <c r="N33" s="527"/>
      <c r="O33" s="381"/>
      <c r="P33" s="226"/>
      <c r="Q33" s="120"/>
      <c r="R33" s="361"/>
      <c r="S33" s="381"/>
      <c r="T33" s="364">
        <f t="shared" si="0"/>
        <v>0</v>
      </c>
      <c r="U33" s="381"/>
      <c r="V33" s="364">
        <f t="shared" si="1"/>
        <v>0</v>
      </c>
      <c r="W33" s="381"/>
      <c r="X33" s="364">
        <f t="shared" si="2"/>
        <v>0</v>
      </c>
      <c r="Y33" s="381"/>
      <c r="Z33" s="364">
        <f t="shared" si="3"/>
        <v>0</v>
      </c>
      <c r="AA33" s="381"/>
      <c r="AB33" s="364">
        <f t="shared" si="4"/>
        <v>0</v>
      </c>
      <c r="AC33" s="381"/>
      <c r="AD33" s="364">
        <f t="shared" si="5"/>
        <v>0</v>
      </c>
      <c r="AE33" s="381"/>
      <c r="AF33" s="364">
        <f t="shared" si="9"/>
        <v>0</v>
      </c>
      <c r="AG33" s="242">
        <f>T$33+V$33+X$33+Z$33+AB$33+AD$33+AF$33</f>
        <v>0</v>
      </c>
      <c r="AH33" s="218" t="str">
        <f t="shared" si="12"/>
        <v/>
      </c>
      <c r="AI33" s="169">
        <f t="shared" si="10"/>
        <v>0</v>
      </c>
      <c r="AJ33" s="503"/>
      <c r="AK33" s="491"/>
      <c r="AL33" s="494"/>
      <c r="AM33" s="503"/>
      <c r="AN33" s="491"/>
      <c r="AO33" s="169"/>
      <c r="AP33" s="169"/>
      <c r="AQ33" s="377"/>
      <c r="AR33" s="379"/>
      <c r="AS33" s="378"/>
      <c r="AT33" s="378"/>
      <c r="AU33" s="378"/>
      <c r="AV33" s="378"/>
      <c r="AW33" s="226"/>
      <c r="AX33" s="226"/>
      <c r="AY33" s="701"/>
      <c r="AZ33" s="594"/>
      <c r="BA33" s="170" t="str">
        <f t="shared" si="6"/>
        <v>No aplica</v>
      </c>
      <c r="BB33" s="580"/>
      <c r="BC33" s="170" t="str">
        <f t="shared" si="7"/>
        <v>No aplica</v>
      </c>
      <c r="BD33" s="200" t="str">
        <f t="shared" si="11"/>
        <v>No aplica</v>
      </c>
      <c r="BE33" s="580"/>
      <c r="BF33" s="580"/>
      <c r="BG33" s="580"/>
      <c r="BH33" s="580"/>
      <c r="BI33" s="580"/>
      <c r="BJ33"/>
      <c r="BK33"/>
      <c r="BL33"/>
      <c r="BM33"/>
      <c r="BN33"/>
      <c r="BO33"/>
      <c r="BP33"/>
      <c r="BQ33"/>
      <c r="BR33"/>
      <c r="BS33"/>
      <c r="BT33"/>
      <c r="BU33"/>
      <c r="BV33"/>
      <c r="BW33"/>
      <c r="BX33"/>
      <c r="BY33"/>
      <c r="BZ33" s="165"/>
      <c r="CA33"/>
      <c r="CB33"/>
      <c r="CC33"/>
      <c r="CD33"/>
      <c r="CE33"/>
      <c r="CF33"/>
      <c r="CG33"/>
      <c r="CH33" s="98"/>
      <c r="CI33" s="98"/>
      <c r="CJ33" s="98"/>
      <c r="CK33" s="98"/>
      <c r="CL33"/>
      <c r="CM33"/>
      <c r="CN33"/>
      <c r="CO33"/>
      <c r="CP33"/>
      <c r="CQ33"/>
      <c r="CR33"/>
      <c r="CS33"/>
      <c r="CT33"/>
      <c r="CU33" s="23"/>
      <c r="CV33" s="23"/>
      <c r="CW33" s="23"/>
      <c r="CX33"/>
      <c r="CY33"/>
      <c r="CZ33"/>
      <c r="DA33"/>
      <c r="DB33"/>
      <c r="DC33"/>
      <c r="DD33"/>
      <c r="DE33"/>
      <c r="DF33"/>
      <c r="DG33"/>
      <c r="DH33"/>
      <c r="DI33" s="15"/>
    </row>
    <row r="34" spans="1:113" ht="15.75" hidden="1" customHeight="1" thickBot="1" x14ac:dyDescent="0.3">
      <c r="A34" s="573"/>
      <c r="B34" s="355">
        <f t="shared" si="20"/>
        <v>8</v>
      </c>
      <c r="C34" s="353"/>
      <c r="D34" s="353"/>
      <c r="E34" s="353"/>
      <c r="F34" s="525"/>
      <c r="G34" s="353"/>
      <c r="H34" s="503"/>
      <c r="I34" s="491"/>
      <c r="J34" s="494"/>
      <c r="K34" s="503"/>
      <c r="L34" s="491"/>
      <c r="M34" s="488"/>
      <c r="N34" s="527"/>
      <c r="O34" s="381"/>
      <c r="P34" s="226"/>
      <c r="Q34" s="120"/>
      <c r="R34" s="361"/>
      <c r="S34" s="381"/>
      <c r="T34" s="364">
        <f t="shared" si="0"/>
        <v>0</v>
      </c>
      <c r="U34" s="381"/>
      <c r="V34" s="364">
        <f t="shared" si="1"/>
        <v>0</v>
      </c>
      <c r="W34" s="381"/>
      <c r="X34" s="364">
        <f t="shared" si="2"/>
        <v>0</v>
      </c>
      <c r="Y34" s="381"/>
      <c r="Z34" s="364">
        <f t="shared" si="3"/>
        <v>0</v>
      </c>
      <c r="AA34" s="381"/>
      <c r="AB34" s="364">
        <f t="shared" si="4"/>
        <v>0</v>
      </c>
      <c r="AC34" s="381"/>
      <c r="AD34" s="364">
        <f t="shared" si="5"/>
        <v>0</v>
      </c>
      <c r="AE34" s="381"/>
      <c r="AF34" s="364">
        <f t="shared" si="9"/>
        <v>0</v>
      </c>
      <c r="AG34" s="242">
        <f>T$34+V$34+X$34+Z$34+AB$34+AD$34+AF$34</f>
        <v>0</v>
      </c>
      <c r="AH34" s="218" t="str">
        <f t="shared" si="12"/>
        <v/>
      </c>
      <c r="AI34" s="169">
        <f t="shared" si="10"/>
        <v>0</v>
      </c>
      <c r="AJ34" s="503"/>
      <c r="AK34" s="491"/>
      <c r="AL34" s="494"/>
      <c r="AM34" s="503"/>
      <c r="AN34" s="491"/>
      <c r="AO34" s="169"/>
      <c r="AP34" s="169"/>
      <c r="AQ34" s="377"/>
      <c r="AR34" s="379"/>
      <c r="AS34" s="378"/>
      <c r="AT34" s="378"/>
      <c r="AU34" s="378"/>
      <c r="AV34" s="378"/>
      <c r="AW34" s="226"/>
      <c r="AX34" s="226"/>
      <c r="AY34" s="701"/>
      <c r="AZ34" s="594"/>
      <c r="BA34" s="170" t="str">
        <f t="shared" si="6"/>
        <v>No aplica</v>
      </c>
      <c r="BB34" s="580"/>
      <c r="BC34" s="170" t="str">
        <f t="shared" si="7"/>
        <v>No aplica</v>
      </c>
      <c r="BD34" s="200" t="str">
        <f t="shared" si="11"/>
        <v>No aplica</v>
      </c>
      <c r="BE34" s="580"/>
      <c r="BF34" s="580"/>
      <c r="BG34" s="580"/>
      <c r="BH34" s="580"/>
      <c r="BI34" s="580"/>
      <c r="BJ34"/>
      <c r="BK34"/>
      <c r="BL34"/>
      <c r="BM34"/>
      <c r="BN34"/>
      <c r="BO34"/>
      <c r="BP34"/>
      <c r="BQ34"/>
      <c r="BR34"/>
      <c r="BS34"/>
      <c r="BT34"/>
      <c r="BU34"/>
      <c r="BV34"/>
      <c r="BW34"/>
      <c r="BX34"/>
      <c r="BY34"/>
      <c r="BZ34" s="165"/>
      <c r="CA34"/>
      <c r="CB34"/>
      <c r="CC34"/>
      <c r="CD34"/>
      <c r="CE34"/>
      <c r="CF34"/>
      <c r="CG34"/>
      <c r="CH34" s="98"/>
      <c r="CI34" s="98"/>
      <c r="CJ34" s="98"/>
      <c r="CK34" s="98"/>
      <c r="CL34"/>
      <c r="CM34"/>
      <c r="CN34"/>
      <c r="CO34"/>
      <c r="CP34"/>
      <c r="CQ34"/>
      <c r="CR34"/>
      <c r="CS34"/>
      <c r="CT34"/>
      <c r="CU34" s="23"/>
      <c r="CV34" s="23"/>
      <c r="CW34" s="23"/>
      <c r="CX34"/>
      <c r="CY34"/>
      <c r="CZ34"/>
      <c r="DA34"/>
      <c r="DB34"/>
      <c r="DC34"/>
      <c r="DD34"/>
      <c r="DE34"/>
      <c r="DF34"/>
      <c r="DG34"/>
      <c r="DH34"/>
      <c r="DI34" s="15"/>
    </row>
    <row r="35" spans="1:113" ht="15.75" hidden="1" customHeight="1" thickBot="1" x14ac:dyDescent="0.3">
      <c r="A35" s="598"/>
      <c r="B35" s="355">
        <f t="shared" si="20"/>
        <v>9</v>
      </c>
      <c r="C35" s="353"/>
      <c r="D35" s="353"/>
      <c r="E35" s="353"/>
      <c r="F35" s="526"/>
      <c r="G35" s="353"/>
      <c r="H35" s="515"/>
      <c r="I35" s="492"/>
      <c r="J35" s="495"/>
      <c r="K35" s="515"/>
      <c r="L35" s="492"/>
      <c r="M35" s="489"/>
      <c r="N35" s="527"/>
      <c r="O35" s="381"/>
      <c r="P35" s="226"/>
      <c r="Q35" s="120"/>
      <c r="R35" s="361"/>
      <c r="S35" s="381"/>
      <c r="T35" s="364">
        <f t="shared" si="0"/>
        <v>0</v>
      </c>
      <c r="U35" s="381"/>
      <c r="V35" s="364">
        <f t="shared" si="1"/>
        <v>0</v>
      </c>
      <c r="W35" s="381"/>
      <c r="X35" s="364">
        <f t="shared" si="2"/>
        <v>0</v>
      </c>
      <c r="Y35" s="381"/>
      <c r="Z35" s="364">
        <f t="shared" si="3"/>
        <v>0</v>
      </c>
      <c r="AA35" s="381"/>
      <c r="AB35" s="364">
        <f t="shared" si="4"/>
        <v>0</v>
      </c>
      <c r="AC35" s="381"/>
      <c r="AD35" s="364">
        <f t="shared" si="5"/>
        <v>0</v>
      </c>
      <c r="AE35" s="381"/>
      <c r="AF35" s="364">
        <f t="shared" si="9"/>
        <v>0</v>
      </c>
      <c r="AG35" s="242">
        <f>T$35+V$35+X$35+Z$35+AB$35+AD$35+AF$35</f>
        <v>0</v>
      </c>
      <c r="AH35" s="218" t="str">
        <f t="shared" si="12"/>
        <v/>
      </c>
      <c r="AI35" s="169">
        <f t="shared" si="10"/>
        <v>0</v>
      </c>
      <c r="AJ35" s="515"/>
      <c r="AK35" s="492"/>
      <c r="AL35" s="495"/>
      <c r="AM35" s="515"/>
      <c r="AN35" s="492"/>
      <c r="AO35" s="169"/>
      <c r="AP35" s="169"/>
      <c r="AQ35" s="377"/>
      <c r="AR35" s="379"/>
      <c r="AS35" s="378"/>
      <c r="AT35" s="378"/>
      <c r="AU35" s="378"/>
      <c r="AV35" s="378"/>
      <c r="AW35" s="226"/>
      <c r="AX35" s="226"/>
      <c r="AY35" s="702"/>
      <c r="AZ35" s="595"/>
      <c r="BA35" s="170" t="str">
        <f t="shared" si="6"/>
        <v>No aplica</v>
      </c>
      <c r="BB35" s="581"/>
      <c r="BC35" s="170" t="str">
        <f t="shared" si="7"/>
        <v>No aplica</v>
      </c>
      <c r="BD35" s="200" t="str">
        <f t="shared" si="11"/>
        <v>No aplica</v>
      </c>
      <c r="BE35" s="581"/>
      <c r="BF35" s="581"/>
      <c r="BG35" s="581"/>
      <c r="BH35" s="581"/>
      <c r="BI35" s="581"/>
      <c r="BJ35"/>
      <c r="BK35"/>
      <c r="BL35"/>
      <c r="BM35"/>
      <c r="BN35"/>
      <c r="BO35"/>
      <c r="BP35"/>
      <c r="BQ35"/>
      <c r="BR35"/>
      <c r="BS35"/>
      <c r="BT35"/>
      <c r="BU35"/>
      <c r="BV35"/>
      <c r="BW35"/>
      <c r="BX35"/>
      <c r="BY35"/>
      <c r="BZ35" s="165"/>
      <c r="CA35"/>
      <c r="CB35"/>
      <c r="CC35"/>
      <c r="CD35"/>
      <c r="CE35"/>
      <c r="CF35"/>
      <c r="CG35"/>
      <c r="CH35" s="98"/>
      <c r="CI35" s="98"/>
      <c r="CJ35" s="98"/>
      <c r="CK35" s="98"/>
      <c r="CL35"/>
      <c r="CM35"/>
      <c r="CN35"/>
      <c r="CO35"/>
      <c r="CP35"/>
      <c r="CQ35"/>
      <c r="CR35"/>
      <c r="CS35"/>
      <c r="CT35"/>
      <c r="CU35" s="23"/>
      <c r="CV35" s="23"/>
      <c r="CW35" s="23"/>
      <c r="CX35"/>
      <c r="CY35"/>
      <c r="CZ35"/>
      <c r="DA35"/>
      <c r="DB35"/>
      <c r="DC35"/>
      <c r="DD35"/>
      <c r="DE35"/>
      <c r="DF35"/>
      <c r="DG35"/>
      <c r="DH35"/>
      <c r="DI35" s="15"/>
    </row>
    <row r="36" spans="1:113" ht="24" hidden="1" customHeight="1" thickBot="1" x14ac:dyDescent="0.3">
      <c r="A36" s="600" t="s">
        <v>190</v>
      </c>
      <c r="B36" s="355">
        <v>1</v>
      </c>
      <c r="C36" s="126"/>
      <c r="D36" s="126"/>
      <c r="E36" s="319"/>
      <c r="F36" s="525"/>
      <c r="G36" s="319"/>
      <c r="H36" s="514"/>
      <c r="I36" s="490" t="s">
        <v>291</v>
      </c>
      <c r="J36" s="493" t="str">
        <f>CONCATENATE(H$18,K$18)</f>
        <v/>
      </c>
      <c r="K36" s="514"/>
      <c r="L36" s="490" t="str">
        <f t="shared" ref="L36" si="21">IF(AM36=5,"Catastrófico - Tendría desastrosas consecuencias o efectos sobre la institución",IF(AM36=4,"Mayor - Tendría altas consecuencias o efectos sobre la institución",IF(AM36=3,"Moderado - Tendría medianas consecuencias o efectos sobre la institución",IF(AM36=2,"Menos - Tendría bajo impacto o efecto sobre la institución",IF(AM36=1,"Insignificante - tendría consecuencias o efectos mínimos en la institución","Digite Valor entre 1 y 5")))))</f>
        <v>Digite Valor entre 1 y 5</v>
      </c>
      <c r="M36" s="487" t="str">
        <f t="shared" ref="M36" si="22">IF(L36="Digite Valor entre 1 y 5","",IF(L36="Digite Valor entre 1 y 5","",IF(COUNTIF(CH$10:CH$17,CONCATENATE(H36,K36)),CH$9,IF(COUNTIF(CI$10:CI$17,CONCATENATE(H36,K36)),CI$9,IF(COUNTIF(CJ$10:CJ$13,CONCATENATE(H36,K36)),CJ$9,CK$9)))))</f>
        <v/>
      </c>
      <c r="N36" s="527" t="str">
        <f t="shared" ref="N36" si="23">IF(M36=CH$9,"E",IF(M36=CI$9,"A",IF(M36=CJ$9,"M",IF(M36=CK$9,"B",""))))</f>
        <v/>
      </c>
      <c r="O36" s="381"/>
      <c r="P36" s="323"/>
      <c r="Q36" s="120"/>
      <c r="R36" s="361"/>
      <c r="S36" s="381"/>
      <c r="T36" s="364">
        <f t="shared" si="0"/>
        <v>0</v>
      </c>
      <c r="U36" s="381"/>
      <c r="V36" s="364">
        <f t="shared" si="1"/>
        <v>0</v>
      </c>
      <c r="W36" s="381"/>
      <c r="X36" s="364">
        <f t="shared" si="2"/>
        <v>0</v>
      </c>
      <c r="Y36" s="381"/>
      <c r="Z36" s="364">
        <f t="shared" si="3"/>
        <v>0</v>
      </c>
      <c r="AA36" s="381"/>
      <c r="AB36" s="364">
        <f t="shared" si="4"/>
        <v>0</v>
      </c>
      <c r="AC36" s="381"/>
      <c r="AD36" s="364">
        <f t="shared" si="5"/>
        <v>0</v>
      </c>
      <c r="AE36" s="381"/>
      <c r="AF36" s="364">
        <f t="shared" si="9"/>
        <v>0</v>
      </c>
      <c r="AG36" s="242">
        <f>T$36+V$36+X$36+Z$36+AB$36+AD$36+AF$36</f>
        <v>0</v>
      </c>
      <c r="AH36" s="218" t="str">
        <f t="shared" si="12"/>
        <v/>
      </c>
      <c r="AI36" s="169">
        <f t="shared" si="10"/>
        <v>0</v>
      </c>
      <c r="AJ36" s="514" t="str">
        <f>BG36</f>
        <v/>
      </c>
      <c r="AK36" s="490" t="str">
        <f t="shared" ref="AK36" si="24">IF(AJ36=5,"Mas de una vez al año",IF(AJ36=4,"Al menos una vez en el ultimo año",IF(AJ36=3,"Al menos una vez en los ultimos 2 años",IF(AJ36=2,"Al menos una vez en los ultimos 5 años","No se ha presentado en los ultimos 5 años"))))</f>
        <v>No se ha presentado en los ultimos 5 años</v>
      </c>
      <c r="AL36" s="493" t="str">
        <f>BH36</f>
        <v/>
      </c>
      <c r="AM36" s="514" t="str">
        <f>BI36</f>
        <v/>
      </c>
      <c r="AN36" s="490" t="str">
        <f>IF(AM36=5,"Catastrófico - Tendría desastrosas consecuencias o efectos sobre la institución",IF(AM36=4,"Mayor - Tendría altas consecuencias o efectos sobre la institución",IF(AM36=3,"Moderado - Tendría medianas consecuencias o efectos sobre la institución",IF(AM36=2,"Menos - Tendría bajo impacto o efecto sobre la institución",IF(AM36=1,"Insignificante - tendría consecuencias o efectos mínimos en la institución","Digite Valor entre 1 y 5")))))</f>
        <v>Digite Valor entre 1 y 5</v>
      </c>
      <c r="AO36" s="169"/>
      <c r="AP36" s="169"/>
      <c r="AQ36" s="382"/>
      <c r="AR36" s="379"/>
      <c r="AS36" s="239"/>
      <c r="AT36" s="372"/>
      <c r="AU36" s="121"/>
      <c r="AV36" s="124"/>
      <c r="AW36" s="372"/>
      <c r="AX36" s="302"/>
      <c r="AY36" s="661"/>
      <c r="AZ36" s="593">
        <f>H36</f>
        <v>0</v>
      </c>
      <c r="BA36" s="170" t="str">
        <f t="shared" si="6"/>
        <v>No aplica</v>
      </c>
      <c r="BB36" s="579">
        <f>K36</f>
        <v>0</v>
      </c>
      <c r="BC36" s="170" t="str">
        <f t="shared" si="7"/>
        <v>No aplica</v>
      </c>
      <c r="BD36" s="200" t="str">
        <f t="shared" si="11"/>
        <v>No aplica0</v>
      </c>
      <c r="BE36" s="579" t="str">
        <f>IF(R36="","",SUMIF(R36:R44,"Afecta la Probabilidad",BA36:BA44))</f>
        <v/>
      </c>
      <c r="BF36" s="579" t="str">
        <f>IF(R36="","",SUMIF(R36:R44,"Afecta el Impacto",BC36:BC44))</f>
        <v/>
      </c>
      <c r="BG36" s="579" t="str">
        <f>IF(BE36="","",IF(H36-BE36&lt;=0,1,H36-BE36))</f>
        <v/>
      </c>
      <c r="BH36" s="579" t="str">
        <f>CONCATENATE(BG36,BI36)</f>
        <v/>
      </c>
      <c r="BI36" s="579" t="str">
        <f>IF(K36="","",IF(K36-BF36&lt;0,1,K36-BF36))</f>
        <v/>
      </c>
      <c r="BJ36"/>
      <c r="BK36"/>
      <c r="BL36"/>
      <c r="BM36"/>
      <c r="BN36"/>
      <c r="BO36"/>
      <c r="BP36"/>
      <c r="BQ36"/>
      <c r="BR36"/>
      <c r="BS36"/>
      <c r="BT36"/>
      <c r="BU36"/>
      <c r="BV36"/>
      <c r="BW36"/>
      <c r="BX36"/>
      <c r="BY36"/>
      <c r="BZ36" s="165"/>
      <c r="CA36"/>
      <c r="CB36"/>
      <c r="CC36"/>
      <c r="CD36"/>
      <c r="CE36"/>
      <c r="CF36"/>
      <c r="CG36"/>
      <c r="CH36" s="98"/>
      <c r="CI36" s="98"/>
      <c r="CJ36" s="98"/>
      <c r="CK36" s="98"/>
      <c r="CL36"/>
      <c r="CM36"/>
      <c r="CN36"/>
      <c r="CO36"/>
      <c r="CP36"/>
      <c r="CQ36"/>
      <c r="CR36"/>
      <c r="CS36"/>
      <c r="CT36"/>
      <c r="CU36" s="23"/>
      <c r="CV36" s="23"/>
      <c r="CW36" s="23"/>
      <c r="CX36"/>
      <c r="CY36"/>
      <c r="CZ36"/>
      <c r="DA36"/>
      <c r="DB36"/>
      <c r="DC36"/>
      <c r="DD36"/>
      <c r="DE36"/>
      <c r="DF36"/>
      <c r="DG36"/>
      <c r="DH36"/>
      <c r="DI36" s="15"/>
    </row>
    <row r="37" spans="1:113" ht="20.25" hidden="1" customHeight="1" thickBot="1" x14ac:dyDescent="0.3">
      <c r="A37" s="573"/>
      <c r="B37" s="355">
        <f>B36+1</f>
        <v>2</v>
      </c>
      <c r="C37" s="126"/>
      <c r="D37" s="126"/>
      <c r="E37" s="319"/>
      <c r="F37" s="525"/>
      <c r="G37" s="319"/>
      <c r="H37" s="503"/>
      <c r="I37" s="491"/>
      <c r="J37" s="494"/>
      <c r="K37" s="503"/>
      <c r="L37" s="491"/>
      <c r="M37" s="488"/>
      <c r="N37" s="527"/>
      <c r="O37" s="381"/>
      <c r="P37" s="239"/>
      <c r="Q37" s="120"/>
      <c r="R37" s="361"/>
      <c r="S37" s="381"/>
      <c r="T37" s="364">
        <f t="shared" si="0"/>
        <v>0</v>
      </c>
      <c r="U37" s="381"/>
      <c r="V37" s="364">
        <f t="shared" si="1"/>
        <v>0</v>
      </c>
      <c r="W37" s="381"/>
      <c r="X37" s="364">
        <f t="shared" si="2"/>
        <v>0</v>
      </c>
      <c r="Y37" s="381"/>
      <c r="Z37" s="364">
        <f t="shared" si="3"/>
        <v>0</v>
      </c>
      <c r="AA37" s="381"/>
      <c r="AB37" s="364">
        <f t="shared" si="4"/>
        <v>0</v>
      </c>
      <c r="AC37" s="381"/>
      <c r="AD37" s="364">
        <f t="shared" si="5"/>
        <v>0</v>
      </c>
      <c r="AE37" s="381"/>
      <c r="AF37" s="364">
        <f t="shared" si="9"/>
        <v>0</v>
      </c>
      <c r="AG37" s="242">
        <f>T$37+V$37+X$37+Z$37+AB$37+AD$37+AF$37</f>
        <v>0</v>
      </c>
      <c r="AH37" s="218" t="str">
        <f t="shared" si="12"/>
        <v/>
      </c>
      <c r="AI37" s="169">
        <f t="shared" si="10"/>
        <v>0</v>
      </c>
      <c r="AJ37" s="503"/>
      <c r="AK37" s="491"/>
      <c r="AL37" s="494"/>
      <c r="AM37" s="503"/>
      <c r="AN37" s="491"/>
      <c r="AO37" s="169"/>
      <c r="AP37" s="169"/>
      <c r="AQ37" s="382"/>
      <c r="AR37" s="379"/>
      <c r="AS37" s="239"/>
      <c r="AT37" s="372"/>
      <c r="AU37" s="121"/>
      <c r="AV37" s="124"/>
      <c r="AW37" s="372"/>
      <c r="AX37" s="302"/>
      <c r="AY37" s="662"/>
      <c r="AZ37" s="594"/>
      <c r="BA37" s="170" t="str">
        <f t="shared" si="6"/>
        <v>No aplica</v>
      </c>
      <c r="BB37" s="580"/>
      <c r="BC37" s="170" t="str">
        <f t="shared" si="7"/>
        <v>No aplica</v>
      </c>
      <c r="BD37" s="200" t="str">
        <f t="shared" si="11"/>
        <v>No aplica</v>
      </c>
      <c r="BE37" s="580"/>
      <c r="BF37" s="580"/>
      <c r="BG37" s="580"/>
      <c r="BH37" s="580"/>
      <c r="BI37" s="580"/>
      <c r="BJ37"/>
      <c r="BK37"/>
      <c r="BL37"/>
      <c r="BM37"/>
      <c r="BN37"/>
      <c r="BO37"/>
      <c r="BP37"/>
      <c r="BQ37"/>
      <c r="BR37"/>
      <c r="BS37"/>
      <c r="BT37"/>
      <c r="BU37"/>
      <c r="BV37"/>
      <c r="BW37"/>
      <c r="BX37"/>
      <c r="BY37"/>
      <c r="BZ37" s="165"/>
      <c r="CA37"/>
      <c r="CB37"/>
      <c r="CC37"/>
      <c r="CD37"/>
      <c r="CE37"/>
      <c r="CF37"/>
      <c r="CG37"/>
      <c r="CH37" s="98"/>
      <c r="CI37" s="98"/>
      <c r="CJ37" s="98"/>
      <c r="CK37" s="98"/>
      <c r="CL37"/>
      <c r="CM37"/>
      <c r="CN37"/>
      <c r="CO37"/>
      <c r="CP37"/>
      <c r="CQ37"/>
      <c r="CR37"/>
      <c r="CS37"/>
      <c r="CT37"/>
      <c r="CU37" s="23"/>
      <c r="CV37" s="23"/>
      <c r="CW37" s="23"/>
      <c r="CX37"/>
      <c r="CY37"/>
      <c r="CZ37"/>
      <c r="DA37"/>
      <c r="DB37"/>
      <c r="DC37"/>
      <c r="DD37"/>
      <c r="DE37"/>
      <c r="DF37"/>
      <c r="DG37"/>
      <c r="DH37"/>
      <c r="DI37" s="15"/>
    </row>
    <row r="38" spans="1:113" ht="15.75" hidden="1" customHeight="1" thickBot="1" x14ac:dyDescent="0.3">
      <c r="A38" s="573"/>
      <c r="B38" s="355">
        <f t="shared" ref="B38:B44" si="25">B37+1</f>
        <v>3</v>
      </c>
      <c r="C38" s="226"/>
      <c r="D38" s="126"/>
      <c r="E38" s="319"/>
      <c r="F38" s="525"/>
      <c r="G38" s="319"/>
      <c r="H38" s="503"/>
      <c r="I38" s="491"/>
      <c r="J38" s="494"/>
      <c r="K38" s="503"/>
      <c r="L38" s="491"/>
      <c r="M38" s="488"/>
      <c r="N38" s="527"/>
      <c r="O38" s="381"/>
      <c r="P38" s="238"/>
      <c r="Q38" s="120"/>
      <c r="R38" s="361"/>
      <c r="S38" s="381"/>
      <c r="T38" s="364">
        <f t="shared" si="0"/>
        <v>0</v>
      </c>
      <c r="U38" s="381"/>
      <c r="V38" s="364">
        <f t="shared" si="1"/>
        <v>0</v>
      </c>
      <c r="W38" s="381"/>
      <c r="X38" s="364">
        <f t="shared" si="2"/>
        <v>0</v>
      </c>
      <c r="Y38" s="381"/>
      <c r="Z38" s="364">
        <f t="shared" si="3"/>
        <v>0</v>
      </c>
      <c r="AA38" s="381"/>
      <c r="AB38" s="364">
        <f t="shared" si="4"/>
        <v>0</v>
      </c>
      <c r="AC38" s="381"/>
      <c r="AD38" s="364">
        <f t="shared" si="5"/>
        <v>0</v>
      </c>
      <c r="AE38" s="381"/>
      <c r="AF38" s="364">
        <f t="shared" si="9"/>
        <v>0</v>
      </c>
      <c r="AG38" s="242">
        <f>T38+V38+X38+Z38+AB38+AD38+AF38</f>
        <v>0</v>
      </c>
      <c r="AH38" s="218" t="str">
        <f t="shared" si="12"/>
        <v/>
      </c>
      <c r="AI38" s="169">
        <f t="shared" si="10"/>
        <v>0</v>
      </c>
      <c r="AJ38" s="503"/>
      <c r="AK38" s="491"/>
      <c r="AL38" s="494"/>
      <c r="AM38" s="503"/>
      <c r="AN38" s="491"/>
      <c r="AO38" s="169"/>
      <c r="AP38" s="169"/>
      <c r="AQ38" s="377"/>
      <c r="AR38" s="379"/>
      <c r="AS38" s="239"/>
      <c r="AT38" s="372"/>
      <c r="AU38" s="121"/>
      <c r="AV38" s="124"/>
      <c r="AW38" s="373"/>
      <c r="AX38" s="302"/>
      <c r="AY38" s="662"/>
      <c r="AZ38" s="594"/>
      <c r="BA38" s="170" t="str">
        <f t="shared" si="6"/>
        <v>No aplica</v>
      </c>
      <c r="BB38" s="580"/>
      <c r="BC38" s="170" t="str">
        <f t="shared" si="7"/>
        <v>No aplica</v>
      </c>
      <c r="BD38" s="200" t="str">
        <f t="shared" si="11"/>
        <v>No aplica</v>
      </c>
      <c r="BE38" s="580"/>
      <c r="BF38" s="580"/>
      <c r="BG38" s="580"/>
      <c r="BH38" s="580"/>
      <c r="BI38" s="580"/>
      <c r="BJ38"/>
      <c r="BK38"/>
      <c r="BL38"/>
      <c r="BM38"/>
      <c r="BN38"/>
      <c r="BO38"/>
      <c r="BP38"/>
      <c r="BQ38"/>
      <c r="BR38"/>
      <c r="BS38"/>
      <c r="BT38"/>
      <c r="BU38"/>
      <c r="BV38"/>
      <c r="BW38"/>
      <c r="BX38"/>
      <c r="BY38"/>
      <c r="BZ38" s="165"/>
      <c r="CA38"/>
      <c r="CB38"/>
      <c r="CC38"/>
      <c r="CD38"/>
      <c r="CE38"/>
      <c r="CF38"/>
      <c r="CG38"/>
      <c r="CH38" s="98"/>
      <c r="CI38" s="98"/>
      <c r="CJ38" s="98"/>
      <c r="CK38" s="98"/>
      <c r="CL38"/>
      <c r="CM38"/>
      <c r="CN38"/>
      <c r="CO38"/>
      <c r="CP38"/>
      <c r="CQ38"/>
      <c r="CR38"/>
      <c r="CS38"/>
      <c r="CT38"/>
      <c r="CU38" s="23"/>
      <c r="CV38" s="23"/>
      <c r="CW38" s="23"/>
      <c r="CX38"/>
      <c r="CY38"/>
      <c r="CZ38"/>
      <c r="DA38"/>
      <c r="DB38"/>
      <c r="DC38"/>
      <c r="DD38"/>
      <c r="DE38"/>
      <c r="DF38"/>
      <c r="DG38"/>
      <c r="DH38"/>
      <c r="DI38" s="15"/>
    </row>
    <row r="39" spans="1:113" ht="15.75" hidden="1" customHeight="1" thickBot="1" x14ac:dyDescent="0.3">
      <c r="A39" s="573"/>
      <c r="B39" s="355">
        <f t="shared" si="25"/>
        <v>4</v>
      </c>
      <c r="C39" s="322"/>
      <c r="D39" s="322"/>
      <c r="E39" s="321"/>
      <c r="F39" s="525"/>
      <c r="G39" s="53"/>
      <c r="H39" s="503"/>
      <c r="I39" s="491"/>
      <c r="J39" s="494"/>
      <c r="K39" s="503"/>
      <c r="L39" s="491"/>
      <c r="M39" s="488"/>
      <c r="N39" s="527"/>
      <c r="O39" s="381"/>
      <c r="P39" s="319"/>
      <c r="Q39" s="120"/>
      <c r="R39" s="361"/>
      <c r="S39" s="381"/>
      <c r="T39" s="364">
        <f t="shared" si="0"/>
        <v>0</v>
      </c>
      <c r="U39" s="381"/>
      <c r="V39" s="364">
        <f t="shared" si="1"/>
        <v>0</v>
      </c>
      <c r="W39" s="381"/>
      <c r="X39" s="364">
        <f t="shared" si="2"/>
        <v>0</v>
      </c>
      <c r="Y39" s="381"/>
      <c r="Z39" s="364">
        <f t="shared" si="3"/>
        <v>0</v>
      </c>
      <c r="AA39" s="381"/>
      <c r="AB39" s="364">
        <f t="shared" si="4"/>
        <v>0</v>
      </c>
      <c r="AC39" s="381"/>
      <c r="AD39" s="364">
        <f t="shared" si="5"/>
        <v>0</v>
      </c>
      <c r="AE39" s="381"/>
      <c r="AF39" s="364">
        <f t="shared" si="9"/>
        <v>0</v>
      </c>
      <c r="AG39" s="242">
        <f>T39+V39+X39+Z39+AB39+AD39+AF39</f>
        <v>0</v>
      </c>
      <c r="AH39" s="218" t="str">
        <f t="shared" si="12"/>
        <v/>
      </c>
      <c r="AI39" s="169">
        <f t="shared" si="10"/>
        <v>0</v>
      </c>
      <c r="AJ39" s="503"/>
      <c r="AK39" s="491"/>
      <c r="AL39" s="494"/>
      <c r="AM39" s="503"/>
      <c r="AN39" s="491"/>
      <c r="AO39" s="169"/>
      <c r="AP39" s="169"/>
      <c r="AQ39" s="377"/>
      <c r="AR39" s="379"/>
      <c r="AS39" s="132"/>
      <c r="AT39" s="132"/>
      <c r="AU39" s="132"/>
      <c r="AV39" s="197"/>
      <c r="AW39" s="197"/>
      <c r="AX39" s="197"/>
      <c r="AY39" s="662"/>
      <c r="AZ39" s="594"/>
      <c r="BA39" s="170" t="str">
        <f t="shared" si="6"/>
        <v>No aplica</v>
      </c>
      <c r="BB39" s="580"/>
      <c r="BC39" s="170" t="str">
        <f t="shared" si="7"/>
        <v>No aplica</v>
      </c>
      <c r="BD39" s="200" t="str">
        <f t="shared" si="11"/>
        <v>No aplica</v>
      </c>
      <c r="BE39" s="580"/>
      <c r="BF39" s="580"/>
      <c r="BG39" s="580"/>
      <c r="BH39" s="580"/>
      <c r="BI39" s="580"/>
      <c r="BJ39"/>
      <c r="BK39"/>
      <c r="BL39"/>
      <c r="BM39"/>
      <c r="BN39"/>
      <c r="BO39"/>
      <c r="BP39"/>
      <c r="BQ39"/>
      <c r="BR39"/>
      <c r="BS39"/>
      <c r="BT39"/>
      <c r="BU39"/>
      <c r="BV39"/>
      <c r="BW39"/>
      <c r="BX39"/>
      <c r="BY39"/>
      <c r="BZ39" s="165"/>
      <c r="CA39"/>
      <c r="CB39"/>
      <c r="CC39"/>
      <c r="CD39"/>
      <c r="CE39"/>
      <c r="CF39"/>
      <c r="CG39"/>
      <c r="CH39" s="98"/>
      <c r="CI39" s="98"/>
      <c r="CJ39" s="98"/>
      <c r="CK39" s="98"/>
      <c r="CL39"/>
      <c r="CM39"/>
      <c r="CN39"/>
      <c r="CO39"/>
      <c r="CP39"/>
      <c r="CQ39"/>
      <c r="CR39"/>
      <c r="CS39"/>
      <c r="CT39"/>
      <c r="CU39" s="23"/>
      <c r="CV39" s="23"/>
      <c r="CW39" s="23"/>
      <c r="CX39"/>
      <c r="CY39"/>
      <c r="CZ39"/>
      <c r="DA39"/>
      <c r="DB39"/>
      <c r="DC39"/>
      <c r="DD39"/>
      <c r="DE39"/>
      <c r="DF39"/>
      <c r="DG39"/>
      <c r="DH39"/>
      <c r="DI39" s="15"/>
    </row>
    <row r="40" spans="1:113" ht="15.75" hidden="1" customHeight="1" thickBot="1" x14ac:dyDescent="0.3">
      <c r="A40" s="573"/>
      <c r="B40" s="355">
        <f t="shared" si="25"/>
        <v>5</v>
      </c>
      <c r="C40" s="322"/>
      <c r="D40" s="322"/>
      <c r="E40" s="321"/>
      <c r="F40" s="525"/>
      <c r="G40" s="53"/>
      <c r="H40" s="503"/>
      <c r="I40" s="491"/>
      <c r="J40" s="494"/>
      <c r="K40" s="503"/>
      <c r="L40" s="491"/>
      <c r="M40" s="488"/>
      <c r="N40" s="527"/>
      <c r="O40" s="381"/>
      <c r="P40" s="226"/>
      <c r="Q40" s="120"/>
      <c r="R40" s="361"/>
      <c r="S40" s="381"/>
      <c r="T40" s="364">
        <f t="shared" si="0"/>
        <v>0</v>
      </c>
      <c r="U40" s="381"/>
      <c r="V40" s="364">
        <f t="shared" si="1"/>
        <v>0</v>
      </c>
      <c r="W40" s="381"/>
      <c r="X40" s="364">
        <f t="shared" si="2"/>
        <v>0</v>
      </c>
      <c r="Y40" s="381"/>
      <c r="Z40" s="364">
        <f t="shared" si="3"/>
        <v>0</v>
      </c>
      <c r="AA40" s="381"/>
      <c r="AB40" s="364">
        <f t="shared" si="4"/>
        <v>0</v>
      </c>
      <c r="AC40" s="381"/>
      <c r="AD40" s="364">
        <f t="shared" si="5"/>
        <v>0</v>
      </c>
      <c r="AE40" s="381"/>
      <c r="AF40" s="364">
        <f t="shared" si="9"/>
        <v>0</v>
      </c>
      <c r="AG40" s="242">
        <f>T40+V40+X40+Z40+AB40+AD40+AF40</f>
        <v>0</v>
      </c>
      <c r="AH40" s="218" t="str">
        <f t="shared" si="12"/>
        <v/>
      </c>
      <c r="AI40" s="169">
        <f t="shared" si="10"/>
        <v>0</v>
      </c>
      <c r="AJ40" s="503"/>
      <c r="AK40" s="491"/>
      <c r="AL40" s="494"/>
      <c r="AM40" s="503"/>
      <c r="AN40" s="491"/>
      <c r="AO40" s="169"/>
      <c r="AP40" s="169"/>
      <c r="AQ40" s="377"/>
      <c r="AR40" s="379"/>
      <c r="AS40" s="132"/>
      <c r="AT40" s="132"/>
      <c r="AU40" s="132"/>
      <c r="AV40" s="197"/>
      <c r="AW40" s="197"/>
      <c r="AX40" s="197"/>
      <c r="AY40" s="662"/>
      <c r="AZ40" s="594"/>
      <c r="BA40" s="170" t="str">
        <f t="shared" si="6"/>
        <v>No aplica</v>
      </c>
      <c r="BB40" s="580"/>
      <c r="BC40" s="170" t="str">
        <f t="shared" si="7"/>
        <v>No aplica</v>
      </c>
      <c r="BD40" s="200" t="str">
        <f t="shared" si="11"/>
        <v>No aplica</v>
      </c>
      <c r="BE40" s="580"/>
      <c r="BF40" s="580"/>
      <c r="BG40" s="580"/>
      <c r="BH40" s="580"/>
      <c r="BI40" s="580"/>
      <c r="BJ40"/>
      <c r="BK40"/>
      <c r="BL40"/>
      <c r="BM40"/>
      <c r="BN40"/>
      <c r="BO40"/>
      <c r="BP40"/>
      <c r="BQ40"/>
      <c r="BR40"/>
      <c r="BS40"/>
      <c r="BT40"/>
      <c r="BU40"/>
      <c r="BV40"/>
      <c r="BW40"/>
      <c r="BX40"/>
      <c r="BY40"/>
      <c r="BZ40" s="165"/>
      <c r="CA40"/>
      <c r="CB40"/>
      <c r="CC40"/>
      <c r="CD40"/>
      <c r="CE40"/>
      <c r="CF40"/>
      <c r="CG40"/>
      <c r="CH40" s="98"/>
      <c r="CI40" s="98"/>
      <c r="CJ40" s="98"/>
      <c r="CK40" s="98"/>
      <c r="CL40"/>
      <c r="CM40"/>
      <c r="CN40"/>
      <c r="CO40"/>
      <c r="CP40"/>
      <c r="CQ40"/>
      <c r="CR40"/>
      <c r="CS40"/>
      <c r="CT40"/>
      <c r="CU40" s="23"/>
      <c r="CV40" s="23"/>
      <c r="CW40" s="23"/>
      <c r="CX40"/>
      <c r="CY40"/>
      <c r="CZ40"/>
      <c r="DA40"/>
      <c r="DB40"/>
      <c r="DC40"/>
      <c r="DD40"/>
      <c r="DE40"/>
      <c r="DF40"/>
      <c r="DG40"/>
      <c r="DH40"/>
      <c r="DI40" s="15"/>
    </row>
    <row r="41" spans="1:113" ht="15.75" hidden="1" customHeight="1" thickBot="1" x14ac:dyDescent="0.3">
      <c r="A41" s="573"/>
      <c r="B41" s="355">
        <f t="shared" si="25"/>
        <v>6</v>
      </c>
      <c r="C41" s="322"/>
      <c r="D41" s="322"/>
      <c r="E41" s="321"/>
      <c r="F41" s="525"/>
      <c r="G41" s="321"/>
      <c r="H41" s="503"/>
      <c r="I41" s="491"/>
      <c r="J41" s="494"/>
      <c r="K41" s="503"/>
      <c r="L41" s="491"/>
      <c r="M41" s="488"/>
      <c r="N41" s="527"/>
      <c r="O41" s="381"/>
      <c r="P41" s="226"/>
      <c r="Q41" s="120"/>
      <c r="R41" s="361"/>
      <c r="S41" s="381"/>
      <c r="T41" s="364">
        <f t="shared" si="0"/>
        <v>0</v>
      </c>
      <c r="U41" s="381"/>
      <c r="V41" s="364">
        <f t="shared" si="1"/>
        <v>0</v>
      </c>
      <c r="W41" s="381"/>
      <c r="X41" s="364">
        <f t="shared" si="2"/>
        <v>0</v>
      </c>
      <c r="Y41" s="381"/>
      <c r="Z41" s="364">
        <f t="shared" si="3"/>
        <v>0</v>
      </c>
      <c r="AA41" s="381"/>
      <c r="AB41" s="364">
        <f t="shared" si="4"/>
        <v>0</v>
      </c>
      <c r="AC41" s="381"/>
      <c r="AD41" s="364">
        <f t="shared" si="5"/>
        <v>0</v>
      </c>
      <c r="AE41" s="381"/>
      <c r="AF41" s="364">
        <f t="shared" si="9"/>
        <v>0</v>
      </c>
      <c r="AG41" s="242">
        <f>T$41+V$41+X$41+Z$41+AB$41+AD$41+AF$41</f>
        <v>0</v>
      </c>
      <c r="AH41" s="218" t="str">
        <f t="shared" si="12"/>
        <v/>
      </c>
      <c r="AI41" s="169">
        <f t="shared" si="10"/>
        <v>0</v>
      </c>
      <c r="AJ41" s="503"/>
      <c r="AK41" s="491"/>
      <c r="AL41" s="494"/>
      <c r="AM41" s="503"/>
      <c r="AN41" s="491"/>
      <c r="AO41" s="169"/>
      <c r="AP41" s="169"/>
      <c r="AQ41" s="377"/>
      <c r="AR41" s="379"/>
      <c r="AS41" s="132"/>
      <c r="AT41" s="132"/>
      <c r="AU41" s="132"/>
      <c r="AV41" s="197"/>
      <c r="AW41" s="197"/>
      <c r="AX41" s="197"/>
      <c r="AY41" s="662"/>
      <c r="AZ41" s="594"/>
      <c r="BA41" s="170" t="str">
        <f t="shared" si="6"/>
        <v>No aplica</v>
      </c>
      <c r="BB41" s="580"/>
      <c r="BC41" s="170" t="str">
        <f t="shared" si="7"/>
        <v>No aplica</v>
      </c>
      <c r="BD41" s="200" t="str">
        <f t="shared" si="11"/>
        <v>No aplica</v>
      </c>
      <c r="BE41" s="580"/>
      <c r="BF41" s="580"/>
      <c r="BG41" s="580"/>
      <c r="BH41" s="580"/>
      <c r="BI41" s="580"/>
      <c r="BJ41"/>
      <c r="BK41"/>
      <c r="BL41"/>
      <c r="BM41"/>
      <c r="BN41"/>
      <c r="BO41"/>
      <c r="BP41"/>
      <c r="BQ41"/>
      <c r="BR41"/>
      <c r="BS41"/>
      <c r="BT41"/>
      <c r="BU41"/>
      <c r="BV41"/>
      <c r="BW41"/>
      <c r="BX41"/>
      <c r="BY41"/>
      <c r="BZ41" s="165"/>
      <c r="CA41"/>
      <c r="CB41"/>
      <c r="CC41"/>
      <c r="CD41"/>
      <c r="CE41"/>
      <c r="CF41"/>
      <c r="CG41"/>
      <c r="CH41" s="98"/>
      <c r="CI41" s="98"/>
      <c r="CJ41" s="98"/>
      <c r="CK41" s="98"/>
      <c r="CL41"/>
      <c r="CM41"/>
      <c r="CN41"/>
      <c r="CO41"/>
      <c r="CP41"/>
      <c r="CQ41"/>
      <c r="CR41"/>
      <c r="CS41"/>
      <c r="CT41"/>
      <c r="CU41" s="23"/>
      <c r="CV41" s="23"/>
      <c r="CW41" s="23"/>
      <c r="CX41"/>
      <c r="CY41"/>
      <c r="CZ41"/>
      <c r="DA41"/>
      <c r="DB41"/>
      <c r="DC41"/>
      <c r="DD41"/>
      <c r="DE41"/>
      <c r="DF41"/>
      <c r="DG41"/>
      <c r="DH41"/>
      <c r="DI41" s="15"/>
    </row>
    <row r="42" spans="1:113" ht="15.75" hidden="1" customHeight="1" thickBot="1" x14ac:dyDescent="0.3">
      <c r="A42" s="573"/>
      <c r="B42" s="355">
        <f t="shared" si="25"/>
        <v>7</v>
      </c>
      <c r="C42" s="322"/>
      <c r="D42" s="322"/>
      <c r="E42" s="321"/>
      <c r="F42" s="525"/>
      <c r="G42" s="53"/>
      <c r="H42" s="503"/>
      <c r="I42" s="491"/>
      <c r="J42" s="494"/>
      <c r="K42" s="503"/>
      <c r="L42" s="491"/>
      <c r="M42" s="488"/>
      <c r="N42" s="527"/>
      <c r="O42" s="381"/>
      <c r="P42" s="226"/>
      <c r="Q42" s="120"/>
      <c r="R42" s="361"/>
      <c r="S42" s="381"/>
      <c r="T42" s="364">
        <f t="shared" si="0"/>
        <v>0</v>
      </c>
      <c r="U42" s="381"/>
      <c r="V42" s="364">
        <f t="shared" si="1"/>
        <v>0</v>
      </c>
      <c r="W42" s="381"/>
      <c r="X42" s="364">
        <f t="shared" si="2"/>
        <v>0</v>
      </c>
      <c r="Y42" s="381"/>
      <c r="Z42" s="364">
        <f t="shared" si="3"/>
        <v>0</v>
      </c>
      <c r="AA42" s="381"/>
      <c r="AB42" s="364">
        <f t="shared" si="4"/>
        <v>0</v>
      </c>
      <c r="AC42" s="381"/>
      <c r="AD42" s="364">
        <f t="shared" si="5"/>
        <v>0</v>
      </c>
      <c r="AE42" s="381"/>
      <c r="AF42" s="364">
        <f t="shared" si="9"/>
        <v>0</v>
      </c>
      <c r="AG42" s="242">
        <f>T$42+V$42+X$42+Z$42+AB$42+AD$42+AF$42</f>
        <v>0</v>
      </c>
      <c r="AH42" s="218" t="str">
        <f t="shared" si="12"/>
        <v/>
      </c>
      <c r="AI42" s="169">
        <f t="shared" si="10"/>
        <v>0</v>
      </c>
      <c r="AJ42" s="503"/>
      <c r="AK42" s="491"/>
      <c r="AL42" s="494"/>
      <c r="AM42" s="503"/>
      <c r="AN42" s="491"/>
      <c r="AO42" s="169"/>
      <c r="AP42" s="169"/>
      <c r="AQ42" s="377"/>
      <c r="AR42" s="379"/>
      <c r="AS42" s="132"/>
      <c r="AT42" s="132"/>
      <c r="AU42" s="132"/>
      <c r="AV42" s="197"/>
      <c r="AW42" s="197"/>
      <c r="AX42" s="197"/>
      <c r="AY42" s="662"/>
      <c r="AZ42" s="594"/>
      <c r="BA42" s="170" t="str">
        <f t="shared" si="6"/>
        <v>No aplica</v>
      </c>
      <c r="BB42" s="580"/>
      <c r="BC42" s="170" t="str">
        <f t="shared" si="7"/>
        <v>No aplica</v>
      </c>
      <c r="BD42" s="200" t="str">
        <f t="shared" si="11"/>
        <v>No aplica</v>
      </c>
      <c r="BE42" s="580"/>
      <c r="BF42" s="580"/>
      <c r="BG42" s="580"/>
      <c r="BH42" s="580"/>
      <c r="BI42" s="580"/>
      <c r="BJ42"/>
      <c r="BK42"/>
      <c r="BL42"/>
      <c r="BM42"/>
      <c r="BN42"/>
      <c r="BO42"/>
      <c r="BP42"/>
      <c r="BQ42"/>
      <c r="BR42"/>
      <c r="BS42"/>
      <c r="BT42"/>
      <c r="BU42"/>
      <c r="BV42"/>
      <c r="BW42"/>
      <c r="BX42"/>
      <c r="BY42"/>
      <c r="BZ42" s="165"/>
      <c r="CA42"/>
      <c r="CB42"/>
      <c r="CC42"/>
      <c r="CD42"/>
      <c r="CE42"/>
      <c r="CF42"/>
      <c r="CG42"/>
      <c r="CH42" s="98"/>
      <c r="CI42" s="98"/>
      <c r="CJ42" s="98"/>
      <c r="CK42" s="98"/>
      <c r="CL42"/>
      <c r="CM42"/>
      <c r="CN42"/>
      <c r="CO42"/>
      <c r="CP42"/>
      <c r="CQ42"/>
      <c r="CR42"/>
      <c r="CS42"/>
      <c r="CT42"/>
      <c r="CU42" s="23"/>
      <c r="CV42" s="23"/>
      <c r="CW42" s="23"/>
      <c r="CX42"/>
      <c r="CY42"/>
      <c r="CZ42"/>
      <c r="DA42"/>
      <c r="DB42"/>
      <c r="DC42"/>
      <c r="DD42"/>
      <c r="DE42"/>
      <c r="DF42"/>
      <c r="DG42"/>
      <c r="DH42"/>
      <c r="DI42" s="15"/>
    </row>
    <row r="43" spans="1:113" ht="15.75" hidden="1" customHeight="1" thickBot="1" x14ac:dyDescent="0.3">
      <c r="A43" s="573"/>
      <c r="B43" s="355">
        <f t="shared" si="25"/>
        <v>8</v>
      </c>
      <c r="C43" s="322"/>
      <c r="D43" s="322"/>
      <c r="E43" s="321"/>
      <c r="F43" s="525"/>
      <c r="G43" s="53"/>
      <c r="H43" s="503"/>
      <c r="I43" s="491"/>
      <c r="J43" s="494"/>
      <c r="K43" s="503"/>
      <c r="L43" s="491"/>
      <c r="M43" s="488"/>
      <c r="N43" s="527"/>
      <c r="O43" s="381"/>
      <c r="P43" s="226"/>
      <c r="Q43" s="120"/>
      <c r="R43" s="361"/>
      <c r="S43" s="381"/>
      <c r="T43" s="364">
        <f t="shared" si="0"/>
        <v>0</v>
      </c>
      <c r="U43" s="381"/>
      <c r="V43" s="364">
        <f t="shared" si="1"/>
        <v>0</v>
      </c>
      <c r="W43" s="381"/>
      <c r="X43" s="364">
        <f t="shared" si="2"/>
        <v>0</v>
      </c>
      <c r="Y43" s="381"/>
      <c r="Z43" s="364">
        <f t="shared" si="3"/>
        <v>0</v>
      </c>
      <c r="AA43" s="381"/>
      <c r="AB43" s="364">
        <f t="shared" si="4"/>
        <v>0</v>
      </c>
      <c r="AC43" s="381"/>
      <c r="AD43" s="364">
        <f t="shared" si="5"/>
        <v>0</v>
      </c>
      <c r="AE43" s="381"/>
      <c r="AF43" s="364">
        <f t="shared" si="9"/>
        <v>0</v>
      </c>
      <c r="AG43" s="242">
        <f>T$43+V$43+X$43+Z$43+AB$43+AD$43+AF$43</f>
        <v>0</v>
      </c>
      <c r="AH43" s="218" t="str">
        <f t="shared" si="12"/>
        <v/>
      </c>
      <c r="AI43" s="169">
        <f t="shared" si="10"/>
        <v>0</v>
      </c>
      <c r="AJ43" s="503"/>
      <c r="AK43" s="491"/>
      <c r="AL43" s="494"/>
      <c r="AM43" s="503"/>
      <c r="AN43" s="491"/>
      <c r="AO43" s="169"/>
      <c r="AP43" s="169"/>
      <c r="AQ43" s="377"/>
      <c r="AR43" s="379"/>
      <c r="AS43" s="132"/>
      <c r="AT43" s="132"/>
      <c r="AU43" s="132"/>
      <c r="AV43" s="197"/>
      <c r="AW43" s="197"/>
      <c r="AX43" s="197"/>
      <c r="AY43" s="662"/>
      <c r="AZ43" s="594"/>
      <c r="BA43" s="170" t="str">
        <f t="shared" si="6"/>
        <v>No aplica</v>
      </c>
      <c r="BB43" s="580"/>
      <c r="BC43" s="170" t="str">
        <f t="shared" si="7"/>
        <v>No aplica</v>
      </c>
      <c r="BD43" s="200" t="str">
        <f t="shared" si="11"/>
        <v>No aplica</v>
      </c>
      <c r="BE43" s="580"/>
      <c r="BF43" s="580"/>
      <c r="BG43" s="580"/>
      <c r="BH43" s="580"/>
      <c r="BI43" s="580"/>
      <c r="BJ43"/>
      <c r="BK43"/>
      <c r="BL43"/>
      <c r="BM43"/>
      <c r="BN43"/>
      <c r="BO43"/>
      <c r="BP43"/>
      <c r="BQ43"/>
      <c r="BR43"/>
      <c r="BS43"/>
      <c r="BT43"/>
      <c r="BU43"/>
      <c r="BV43"/>
      <c r="BW43"/>
      <c r="BX43"/>
      <c r="BY43"/>
      <c r="BZ43" s="165"/>
      <c r="CA43"/>
      <c r="CB43"/>
      <c r="CC43"/>
      <c r="CD43"/>
      <c r="CE43"/>
      <c r="CF43"/>
      <c r="CG43"/>
      <c r="CH43" s="98"/>
      <c r="CI43" s="98"/>
      <c r="CJ43" s="98"/>
      <c r="CK43" s="98"/>
      <c r="CL43"/>
      <c r="CM43"/>
      <c r="CN43"/>
      <c r="CO43"/>
      <c r="CP43"/>
      <c r="CQ43"/>
      <c r="CR43"/>
      <c r="CS43"/>
      <c r="CT43"/>
      <c r="CU43" s="23"/>
      <c r="CV43" s="23"/>
      <c r="CW43" s="23"/>
      <c r="CX43"/>
      <c r="CY43"/>
      <c r="CZ43"/>
      <c r="DA43"/>
      <c r="DB43"/>
      <c r="DC43"/>
      <c r="DD43"/>
      <c r="DE43"/>
      <c r="DF43"/>
      <c r="DG43"/>
      <c r="DH43"/>
      <c r="DI43" s="15"/>
    </row>
    <row r="44" spans="1:113" ht="15.75" hidden="1" customHeight="1" thickBot="1" x14ac:dyDescent="0.3">
      <c r="A44" s="598"/>
      <c r="B44" s="355">
        <f t="shared" si="25"/>
        <v>9</v>
      </c>
      <c r="C44" s="322"/>
      <c r="D44" s="322"/>
      <c r="E44" s="321"/>
      <c r="F44" s="526"/>
      <c r="G44" s="53"/>
      <c r="H44" s="515"/>
      <c r="I44" s="492"/>
      <c r="J44" s="494"/>
      <c r="K44" s="515"/>
      <c r="L44" s="492"/>
      <c r="M44" s="489"/>
      <c r="N44" s="527"/>
      <c r="O44" s="381"/>
      <c r="P44" s="226"/>
      <c r="Q44" s="120"/>
      <c r="R44" s="361"/>
      <c r="S44" s="381"/>
      <c r="T44" s="364">
        <f t="shared" si="0"/>
        <v>0</v>
      </c>
      <c r="U44" s="381"/>
      <c r="V44" s="364">
        <f t="shared" si="1"/>
        <v>0</v>
      </c>
      <c r="W44" s="381"/>
      <c r="X44" s="364">
        <f t="shared" si="2"/>
        <v>0</v>
      </c>
      <c r="Y44" s="381"/>
      <c r="Z44" s="364">
        <f t="shared" si="3"/>
        <v>0</v>
      </c>
      <c r="AA44" s="381"/>
      <c r="AB44" s="364">
        <f t="shared" si="4"/>
        <v>0</v>
      </c>
      <c r="AC44" s="381"/>
      <c r="AD44" s="364">
        <f t="shared" si="5"/>
        <v>0</v>
      </c>
      <c r="AE44" s="381"/>
      <c r="AF44" s="364">
        <f t="shared" si="9"/>
        <v>0</v>
      </c>
      <c r="AG44" s="242">
        <f>T$44+V$44+X$44+Z$44+AB$44+AD$44+AF$44</f>
        <v>0</v>
      </c>
      <c r="AH44" s="218" t="str">
        <f t="shared" si="12"/>
        <v/>
      </c>
      <c r="AI44" s="169">
        <f t="shared" si="10"/>
        <v>0</v>
      </c>
      <c r="AJ44" s="515"/>
      <c r="AK44" s="492"/>
      <c r="AL44" s="495"/>
      <c r="AM44" s="515"/>
      <c r="AN44" s="492"/>
      <c r="AO44" s="169"/>
      <c r="AP44" s="169"/>
      <c r="AQ44" s="377"/>
      <c r="AR44" s="379"/>
      <c r="AS44" s="132"/>
      <c r="AT44" s="132"/>
      <c r="AU44" s="132"/>
      <c r="AV44" s="197"/>
      <c r="AW44" s="197"/>
      <c r="AX44" s="197"/>
      <c r="AY44" s="663"/>
      <c r="AZ44" s="595"/>
      <c r="BA44" s="170" t="str">
        <f t="shared" si="6"/>
        <v>No aplica</v>
      </c>
      <c r="BB44" s="581"/>
      <c r="BC44" s="170" t="str">
        <f t="shared" si="7"/>
        <v>No aplica</v>
      </c>
      <c r="BD44" s="200" t="str">
        <f t="shared" si="11"/>
        <v>No aplica</v>
      </c>
      <c r="BE44" s="581"/>
      <c r="BF44" s="581"/>
      <c r="BG44" s="581"/>
      <c r="BH44" s="581"/>
      <c r="BI44" s="581"/>
      <c r="BJ44"/>
      <c r="BK44"/>
      <c r="BL44"/>
      <c r="BM44"/>
      <c r="BN44"/>
      <c r="BO44"/>
      <c r="BP44"/>
      <c r="BQ44"/>
      <c r="BR44"/>
      <c r="BS44"/>
      <c r="BT44"/>
      <c r="BU44"/>
      <c r="BV44"/>
      <c r="BW44"/>
      <c r="BX44"/>
      <c r="BY44"/>
      <c r="BZ44" s="165"/>
      <c r="CA44"/>
      <c r="CB44"/>
      <c r="CC44"/>
      <c r="CD44"/>
      <c r="CE44"/>
      <c r="CF44"/>
      <c r="CG44"/>
      <c r="CH44" s="98"/>
      <c r="CI44" s="98"/>
      <c r="CJ44" s="98"/>
      <c r="CK44" s="98"/>
      <c r="CL44"/>
      <c r="CM44"/>
      <c r="CN44"/>
      <c r="CO44"/>
      <c r="CP44"/>
      <c r="CQ44"/>
      <c r="CR44"/>
      <c r="CS44"/>
      <c r="CT44"/>
      <c r="CU44" s="23"/>
      <c r="CV44" s="23"/>
      <c r="CW44" s="23"/>
      <c r="CX44"/>
      <c r="CY44"/>
      <c r="CZ44"/>
      <c r="DA44"/>
      <c r="DB44"/>
      <c r="DC44"/>
      <c r="DD44"/>
      <c r="DE44"/>
      <c r="DF44"/>
      <c r="DG44"/>
      <c r="DH44"/>
      <c r="DI44" s="15"/>
    </row>
    <row r="45" spans="1:113" ht="15.75" hidden="1" customHeight="1" thickBot="1" x14ac:dyDescent="0.3">
      <c r="A45" s="600" t="s">
        <v>191</v>
      </c>
      <c r="B45" s="355">
        <v>1</v>
      </c>
      <c r="C45" s="52"/>
      <c r="D45" s="126"/>
      <c r="E45" s="319"/>
      <c r="F45" s="525"/>
      <c r="G45" s="319"/>
      <c r="H45" s="514"/>
      <c r="I45" s="490" t="str">
        <f>IF(H45=5,"Mas de una vez al año",IF(H45=4,"Al menos una vez en el ultimo año",IF(H45=3,"Al menos una vez en los ultimos 2 años",IF(H45=2,"Al menos una vez en los ultimos 5 años","No se ha presentado en los ultimos 5 años"))))</f>
        <v>No se ha presentado en los ultimos 5 años</v>
      </c>
      <c r="J45" s="494"/>
      <c r="K45" s="514"/>
      <c r="L45" s="490" t="str">
        <f t="shared" ref="L45" si="26">IF(AM45=5,"Catastrófico - Tendría desastrosas consecuencias o efectos sobre la institución",IF(AM45=4,"Mayor - Tendría altas consecuencias o efectos sobre la institución",IF(AM45=3,"Moderado - Tendría medianas consecuencias o efectos sobre la institución",IF(AM45=2,"Menos - Tendría bajo impacto o efecto sobre la institución",IF(AM45=1,"Insignificante - tendría consecuencias o efectos mínimos en la institución","Digite Valor entre 1 y 5")))))</f>
        <v>Digite Valor entre 1 y 5</v>
      </c>
      <c r="M45" s="487" t="str">
        <f t="shared" ref="M45" si="27">IF(L45="Digite Valor entre 1 y 5","",IF(L45="Digite Valor entre 1 y 5","",IF(COUNTIF(CH$10:CH$17,CONCATENATE(H45,K45)),CH$9,IF(COUNTIF(CI$10:CI$17,CONCATENATE(H45,K45)),CI$9,IF(COUNTIF(CJ$10:CJ$13,CONCATENATE(H45,K45)),CJ$9,CK$9)))))</f>
        <v/>
      </c>
      <c r="N45" s="527" t="str">
        <f t="shared" ref="N45" si="28">IF(M45=CH$9,"E",IF(M45=CI$9,"A",IF(M45=CJ$9,"M",IF(M45=CK$9,"B",""))))</f>
        <v/>
      </c>
      <c r="O45" s="381"/>
      <c r="P45" s="239"/>
      <c r="Q45" s="367"/>
      <c r="R45" s="361"/>
      <c r="S45" s="381"/>
      <c r="T45" s="364">
        <f t="shared" si="0"/>
        <v>0</v>
      </c>
      <c r="U45" s="381"/>
      <c r="V45" s="364">
        <f t="shared" si="1"/>
        <v>0</v>
      </c>
      <c r="W45" s="381"/>
      <c r="X45" s="364">
        <f t="shared" si="2"/>
        <v>0</v>
      </c>
      <c r="Y45" s="381"/>
      <c r="Z45" s="364">
        <f t="shared" si="3"/>
        <v>0</v>
      </c>
      <c r="AA45" s="381"/>
      <c r="AB45" s="364">
        <f t="shared" si="4"/>
        <v>0</v>
      </c>
      <c r="AC45" s="381"/>
      <c r="AD45" s="364">
        <f t="shared" si="5"/>
        <v>0</v>
      </c>
      <c r="AE45" s="381"/>
      <c r="AF45" s="364">
        <f t="shared" si="9"/>
        <v>0</v>
      </c>
      <c r="AG45" s="242">
        <f>T$45+V$45+X$45+Z$45+AB$45+AD$45+AF$45</f>
        <v>0</v>
      </c>
      <c r="AH45" s="218" t="str">
        <f t="shared" si="12"/>
        <v/>
      </c>
      <c r="AI45" s="169">
        <f t="shared" si="10"/>
        <v>0</v>
      </c>
      <c r="AJ45" s="514" t="str">
        <f>BG45</f>
        <v/>
      </c>
      <c r="AK45" s="490" t="str">
        <f t="shared" ref="AK45" si="29">IF(AJ45=5,"Mas de una vez al año",IF(AJ45=4,"Al menos una vez en el ultimo año",IF(AJ45=3,"Al menos una vez en los ultimos 2 años",IF(AJ45=2,"Al menos una vez en los ultimos 5 años","No se ha presentado en los ultimos 5 años"))))</f>
        <v>No se ha presentado en los ultimos 5 años</v>
      </c>
      <c r="AL45" s="493" t="str">
        <f>BH45</f>
        <v/>
      </c>
      <c r="AM45" s="514" t="str">
        <f>BI45</f>
        <v/>
      </c>
      <c r="AN45" s="490" t="str">
        <f t="shared" ref="AN45" si="30">IF(AM45=5,"Catastrófico - Tendría desastrosas consecuencias o efectos sobre la institución",IF(AM45=4,"Mayor - Tendría altas consecuencias o efectos sobre la institución",IF(AM45=3,"Moderado - Tendría medianas consecuencias o efectos sobre la institución",IF(AM45=2,"Menos - Tendría bajo impacto o efecto sobre la institución",IF(AM45=1,"Insignificante - tendría consecuencias o efectos mínimos en la institución","Digite Valor entre 1 y 5")))))</f>
        <v>Digite Valor entre 1 y 5</v>
      </c>
      <c r="AO45" s="169"/>
      <c r="AP45" s="169"/>
      <c r="AQ45" s="374"/>
      <c r="AR45" s="379"/>
      <c r="AS45" s="239"/>
      <c r="AT45" s="372"/>
      <c r="AU45" s="121"/>
      <c r="AV45" s="124"/>
      <c r="AW45" s="372"/>
      <c r="AX45" s="302"/>
      <c r="AY45" s="496"/>
      <c r="AZ45" s="593">
        <f>H45</f>
        <v>0</v>
      </c>
      <c r="BA45" s="170" t="str">
        <f t="shared" si="6"/>
        <v>No aplica</v>
      </c>
      <c r="BB45" s="579">
        <f t="shared" ref="BB45" si="31">K45</f>
        <v>0</v>
      </c>
      <c r="BC45" s="170" t="str">
        <f t="shared" si="7"/>
        <v>No aplica</v>
      </c>
      <c r="BD45" s="200" t="str">
        <f t="shared" si="11"/>
        <v>No aplica0</v>
      </c>
      <c r="BE45" s="579" t="str">
        <f t="shared" ref="BE45" si="32">IF(R45="","",SUMIF(R45:R53,"Afecta la Probabilidad",BA45:BA53))</f>
        <v/>
      </c>
      <c r="BF45" s="579" t="str">
        <f t="shared" ref="BF45" si="33">IF(R45="","",SUMIF(R45:R53,"Afecta el Impacto",BC45:BC53))</f>
        <v/>
      </c>
      <c r="BG45" s="579" t="str">
        <f>IF(BE45="","",IF(H45-BE45&lt;=0,1,H45-BE45))</f>
        <v/>
      </c>
      <c r="BH45" s="579" t="str">
        <f>CONCATENATE(BG45,BI45)</f>
        <v/>
      </c>
      <c r="BI45" s="579" t="str">
        <f>IF(K45="","",IF(K45-BF45&lt;0,1,K45-BF45))</f>
        <v/>
      </c>
      <c r="BJ45"/>
      <c r="BK45"/>
      <c r="BL45"/>
      <c r="BM45"/>
      <c r="BN45"/>
      <c r="BO45"/>
      <c r="BP45"/>
      <c r="BQ45"/>
      <c r="BR45"/>
      <c r="BS45"/>
      <c r="BT45"/>
      <c r="BU45"/>
      <c r="BV45"/>
      <c r="BW45"/>
      <c r="BX45"/>
      <c r="BY45"/>
      <c r="BZ45" s="165"/>
      <c r="CA45"/>
      <c r="CB45"/>
      <c r="CC45"/>
      <c r="CD45"/>
      <c r="CE45"/>
      <c r="CF45"/>
      <c r="CG45"/>
      <c r="CH45" s="98"/>
      <c r="CI45" s="98"/>
      <c r="CJ45" s="98"/>
      <c r="CK45" s="98"/>
      <c r="CL45"/>
      <c r="CM45"/>
      <c r="CN45"/>
      <c r="CO45"/>
      <c r="CP45"/>
      <c r="CQ45"/>
      <c r="CR45"/>
      <c r="CS45"/>
      <c r="CT45"/>
      <c r="CU45" s="23"/>
      <c r="CV45" s="23"/>
      <c r="CW45" s="23"/>
      <c r="CX45"/>
      <c r="CY45"/>
      <c r="CZ45"/>
      <c r="DA45"/>
      <c r="DB45"/>
      <c r="DC45"/>
      <c r="DD45"/>
      <c r="DE45"/>
      <c r="DF45"/>
      <c r="DG45"/>
      <c r="DH45"/>
      <c r="DI45" s="15"/>
    </row>
    <row r="46" spans="1:113" ht="15.75" hidden="1" customHeight="1" thickBot="1" x14ac:dyDescent="0.3">
      <c r="A46" s="573"/>
      <c r="B46" s="355">
        <f t="shared" ref="B46:B109" si="34">B45+1</f>
        <v>2</v>
      </c>
      <c r="C46" s="366"/>
      <c r="D46" s="126"/>
      <c r="E46" s="319"/>
      <c r="F46" s="525"/>
      <c r="G46" s="240"/>
      <c r="H46" s="503"/>
      <c r="I46" s="491"/>
      <c r="J46" s="494"/>
      <c r="K46" s="503"/>
      <c r="L46" s="491"/>
      <c r="M46" s="488"/>
      <c r="N46" s="527"/>
      <c r="O46" s="381"/>
      <c r="P46" s="239"/>
      <c r="Q46" s="367"/>
      <c r="R46" s="361"/>
      <c r="S46" s="381"/>
      <c r="T46" s="364">
        <f t="shared" si="0"/>
        <v>0</v>
      </c>
      <c r="U46" s="381"/>
      <c r="V46" s="364">
        <f t="shared" si="1"/>
        <v>0</v>
      </c>
      <c r="W46" s="381"/>
      <c r="X46" s="364">
        <f t="shared" si="2"/>
        <v>0</v>
      </c>
      <c r="Y46" s="381"/>
      <c r="Z46" s="364">
        <f t="shared" si="3"/>
        <v>0</v>
      </c>
      <c r="AA46" s="381"/>
      <c r="AB46" s="364">
        <f t="shared" si="4"/>
        <v>0</v>
      </c>
      <c r="AC46" s="381"/>
      <c r="AD46" s="364">
        <f t="shared" si="5"/>
        <v>0</v>
      </c>
      <c r="AE46" s="381"/>
      <c r="AF46" s="364">
        <f t="shared" si="9"/>
        <v>0</v>
      </c>
      <c r="AG46" s="242">
        <f>T46+V46+X46+Z46+AB46+AD46+AF46</f>
        <v>0</v>
      </c>
      <c r="AH46" s="218" t="str">
        <f t="shared" si="12"/>
        <v/>
      </c>
      <c r="AI46" s="169">
        <f t="shared" si="10"/>
        <v>0</v>
      </c>
      <c r="AJ46" s="503"/>
      <c r="AK46" s="491"/>
      <c r="AL46" s="494"/>
      <c r="AM46" s="503"/>
      <c r="AN46" s="491"/>
      <c r="AO46" s="169"/>
      <c r="AP46" s="169"/>
      <c r="AQ46" s="370"/>
      <c r="AR46" s="379"/>
      <c r="AS46" s="239"/>
      <c r="AT46" s="372"/>
      <c r="AU46" s="121"/>
      <c r="AV46" s="124"/>
      <c r="AW46" s="372"/>
      <c r="AX46" s="302"/>
      <c r="AY46" s="497"/>
      <c r="AZ46" s="594"/>
      <c r="BA46" s="170" t="str">
        <f t="shared" si="6"/>
        <v>No aplica</v>
      </c>
      <c r="BB46" s="580"/>
      <c r="BC46" s="170" t="str">
        <f t="shared" si="7"/>
        <v>No aplica</v>
      </c>
      <c r="BD46" s="200" t="str">
        <f t="shared" si="11"/>
        <v>No aplica</v>
      </c>
      <c r="BE46" s="580"/>
      <c r="BF46" s="580"/>
      <c r="BG46" s="580"/>
      <c r="BH46" s="580"/>
      <c r="BI46" s="580"/>
      <c r="BJ46"/>
      <c r="BK46"/>
      <c r="BL46"/>
      <c r="BM46"/>
      <c r="BN46"/>
      <c r="BO46"/>
      <c r="BP46"/>
      <c r="BQ46"/>
      <c r="BR46"/>
      <c r="BS46"/>
      <c r="BT46"/>
      <c r="BU46"/>
      <c r="BV46"/>
      <c r="BW46"/>
      <c r="BX46"/>
      <c r="BY46"/>
      <c r="BZ46" s="165"/>
      <c r="CA46"/>
      <c r="CB46"/>
      <c r="CC46"/>
      <c r="CD46"/>
      <c r="CE46"/>
      <c r="CF46"/>
      <c r="CG46"/>
      <c r="CH46" s="98"/>
      <c r="CI46" s="98"/>
      <c r="CJ46" s="98"/>
      <c r="CK46" s="98"/>
      <c r="CL46"/>
      <c r="CM46"/>
      <c r="CN46"/>
      <c r="CO46"/>
      <c r="CP46"/>
      <c r="CQ46"/>
      <c r="CR46"/>
      <c r="CS46"/>
      <c r="CT46"/>
      <c r="CU46" s="23"/>
      <c r="CV46" s="23"/>
      <c r="CW46" s="23"/>
      <c r="CX46"/>
      <c r="CY46"/>
      <c r="CZ46"/>
      <c r="DA46"/>
      <c r="DB46"/>
      <c r="DC46"/>
      <c r="DD46"/>
      <c r="DE46"/>
      <c r="DF46"/>
      <c r="DG46"/>
      <c r="DH46"/>
      <c r="DI46" s="15"/>
    </row>
    <row r="47" spans="1:113" ht="15.75" hidden="1" customHeight="1" thickBot="1" x14ac:dyDescent="0.3">
      <c r="A47" s="573"/>
      <c r="B47" s="355">
        <f t="shared" si="34"/>
        <v>3</v>
      </c>
      <c r="C47" s="243"/>
      <c r="D47" s="226"/>
      <c r="E47" s="319"/>
      <c r="F47" s="525"/>
      <c r="G47" s="321"/>
      <c r="H47" s="503"/>
      <c r="I47" s="491"/>
      <c r="J47" s="494"/>
      <c r="K47" s="503"/>
      <c r="L47" s="491"/>
      <c r="M47" s="488"/>
      <c r="N47" s="527"/>
      <c r="O47" s="381"/>
      <c r="P47" s="239"/>
      <c r="Q47" s="367"/>
      <c r="R47" s="361"/>
      <c r="S47" s="381"/>
      <c r="T47" s="364">
        <f t="shared" si="0"/>
        <v>0</v>
      </c>
      <c r="U47" s="381"/>
      <c r="V47" s="364">
        <f t="shared" si="1"/>
        <v>0</v>
      </c>
      <c r="W47" s="381"/>
      <c r="X47" s="364">
        <f t="shared" si="2"/>
        <v>0</v>
      </c>
      <c r="Y47" s="381"/>
      <c r="Z47" s="364">
        <f t="shared" si="3"/>
        <v>0</v>
      </c>
      <c r="AA47" s="381"/>
      <c r="AB47" s="364">
        <f t="shared" si="4"/>
        <v>0</v>
      </c>
      <c r="AC47" s="381"/>
      <c r="AD47" s="364">
        <f t="shared" si="5"/>
        <v>0</v>
      </c>
      <c r="AE47" s="381"/>
      <c r="AF47" s="364">
        <f t="shared" si="9"/>
        <v>0</v>
      </c>
      <c r="AG47" s="242">
        <f>T47+V47+X47+Z47+AB47+AD47+AF47</f>
        <v>0</v>
      </c>
      <c r="AH47" s="218" t="str">
        <f t="shared" si="12"/>
        <v/>
      </c>
      <c r="AI47" s="169">
        <f t="shared" si="10"/>
        <v>0</v>
      </c>
      <c r="AJ47" s="503"/>
      <c r="AK47" s="491"/>
      <c r="AL47" s="494"/>
      <c r="AM47" s="503"/>
      <c r="AN47" s="491"/>
      <c r="AO47" s="169"/>
      <c r="AP47" s="169"/>
      <c r="AQ47" s="370"/>
      <c r="AR47" s="379"/>
      <c r="AS47" s="239"/>
      <c r="AT47" s="372"/>
      <c r="AU47" s="121"/>
      <c r="AV47" s="124"/>
      <c r="AW47" s="373"/>
      <c r="AX47" s="302"/>
      <c r="AY47" s="497"/>
      <c r="AZ47" s="594"/>
      <c r="BA47" s="170" t="str">
        <f t="shared" si="6"/>
        <v>No aplica</v>
      </c>
      <c r="BB47" s="580"/>
      <c r="BC47" s="170" t="str">
        <f t="shared" si="7"/>
        <v>No aplica</v>
      </c>
      <c r="BD47" s="200" t="str">
        <f t="shared" si="11"/>
        <v>No aplica</v>
      </c>
      <c r="BE47" s="580"/>
      <c r="BF47" s="580"/>
      <c r="BG47" s="580"/>
      <c r="BH47" s="580"/>
      <c r="BI47" s="580"/>
      <c r="BJ47"/>
      <c r="BK47"/>
      <c r="BL47"/>
      <c r="BM47"/>
      <c r="BN47"/>
      <c r="BO47"/>
      <c r="BP47"/>
      <c r="BQ47"/>
      <c r="BR47"/>
      <c r="BS47"/>
      <c r="BT47"/>
      <c r="BU47"/>
      <c r="BV47"/>
      <c r="BW47"/>
      <c r="BX47"/>
      <c r="BY47"/>
      <c r="BZ47" s="165"/>
      <c r="CA47"/>
      <c r="CB47"/>
      <c r="CC47"/>
      <c r="CD47"/>
      <c r="CE47"/>
      <c r="CF47"/>
      <c r="CG47"/>
      <c r="CH47" s="98"/>
      <c r="CI47" s="98"/>
      <c r="CJ47" s="98"/>
      <c r="CK47" s="98"/>
      <c r="CL47"/>
      <c r="CM47"/>
      <c r="CN47"/>
      <c r="CO47"/>
      <c r="CP47"/>
      <c r="CQ47"/>
      <c r="CR47"/>
      <c r="CS47"/>
      <c r="CT47"/>
      <c r="CU47" s="23"/>
      <c r="CV47" s="23"/>
      <c r="CW47" s="23"/>
      <c r="CX47"/>
      <c r="CY47"/>
      <c r="CZ47"/>
      <c r="DA47"/>
      <c r="DB47"/>
      <c r="DC47"/>
      <c r="DD47"/>
      <c r="DE47"/>
      <c r="DF47"/>
      <c r="DG47"/>
      <c r="DH47"/>
      <c r="DI47" s="15"/>
    </row>
    <row r="48" spans="1:113" ht="15.75" hidden="1" customHeight="1" thickBot="1" x14ac:dyDescent="0.3">
      <c r="A48" s="573"/>
      <c r="B48" s="355">
        <f t="shared" si="34"/>
        <v>4</v>
      </c>
      <c r="C48" s="262"/>
      <c r="D48" s="262"/>
      <c r="E48" s="321"/>
      <c r="F48" s="525"/>
      <c r="G48" s="321"/>
      <c r="H48" s="503"/>
      <c r="I48" s="491"/>
      <c r="J48" s="494"/>
      <c r="K48" s="503"/>
      <c r="L48" s="491"/>
      <c r="M48" s="488"/>
      <c r="N48" s="527"/>
      <c r="O48" s="381"/>
      <c r="P48" s="123"/>
      <c r="Q48" s="120"/>
      <c r="R48" s="361"/>
      <c r="S48" s="381"/>
      <c r="T48" s="364">
        <f t="shared" si="0"/>
        <v>0</v>
      </c>
      <c r="U48" s="381"/>
      <c r="V48" s="364">
        <f t="shared" si="1"/>
        <v>0</v>
      </c>
      <c r="W48" s="381"/>
      <c r="X48" s="364">
        <f t="shared" si="2"/>
        <v>0</v>
      </c>
      <c r="Y48" s="381"/>
      <c r="Z48" s="364">
        <f t="shared" si="3"/>
        <v>0</v>
      </c>
      <c r="AA48" s="381"/>
      <c r="AB48" s="364">
        <f t="shared" si="4"/>
        <v>0</v>
      </c>
      <c r="AC48" s="381"/>
      <c r="AD48" s="364">
        <f t="shared" si="5"/>
        <v>0</v>
      </c>
      <c r="AE48" s="381"/>
      <c r="AF48" s="364">
        <f t="shared" si="9"/>
        <v>0</v>
      </c>
      <c r="AG48" s="242">
        <f>T48+V48+X48+Z48+AB48+AD48+AF48</f>
        <v>0</v>
      </c>
      <c r="AH48" s="218" t="str">
        <f t="shared" si="12"/>
        <v/>
      </c>
      <c r="AI48" s="169">
        <f t="shared" si="10"/>
        <v>0</v>
      </c>
      <c r="AJ48" s="503"/>
      <c r="AK48" s="491"/>
      <c r="AL48" s="494"/>
      <c r="AM48" s="503"/>
      <c r="AN48" s="491"/>
      <c r="AO48" s="169"/>
      <c r="AP48" s="169"/>
      <c r="AQ48" s="370"/>
      <c r="AR48" s="379"/>
      <c r="AS48" s="370"/>
      <c r="AT48" s="375"/>
      <c r="AU48" s="56"/>
      <c r="AV48" s="56"/>
      <c r="AW48" s="282"/>
      <c r="AX48" s="330"/>
      <c r="AY48" s="497"/>
      <c r="AZ48" s="594"/>
      <c r="BA48" s="170" t="str">
        <f t="shared" si="6"/>
        <v>No aplica</v>
      </c>
      <c r="BB48" s="580"/>
      <c r="BC48" s="170" t="str">
        <f t="shared" si="7"/>
        <v>No aplica</v>
      </c>
      <c r="BD48" s="200" t="str">
        <f t="shared" si="11"/>
        <v>No aplica</v>
      </c>
      <c r="BE48" s="580"/>
      <c r="BF48" s="580"/>
      <c r="BG48" s="580"/>
      <c r="BH48" s="580"/>
      <c r="BI48" s="580"/>
      <c r="BJ48"/>
      <c r="BK48"/>
      <c r="BL48"/>
      <c r="BM48"/>
      <c r="BN48"/>
      <c r="BO48"/>
      <c r="BP48"/>
      <c r="BQ48"/>
      <c r="BR48"/>
      <c r="BS48"/>
      <c r="BT48"/>
      <c r="BU48"/>
      <c r="BV48"/>
      <c r="BW48"/>
      <c r="BX48"/>
      <c r="BY48"/>
      <c r="BZ48" s="165"/>
      <c r="CA48"/>
      <c r="CB48"/>
      <c r="CC48"/>
      <c r="CD48"/>
      <c r="CE48"/>
      <c r="CF48"/>
      <c r="CG48"/>
      <c r="CH48" s="98"/>
      <c r="CI48" s="98"/>
      <c r="CJ48" s="98"/>
      <c r="CK48" s="98"/>
      <c r="CL48"/>
      <c r="CM48"/>
      <c r="CN48"/>
      <c r="CO48"/>
      <c r="CP48"/>
      <c r="CQ48"/>
      <c r="CR48"/>
      <c r="CS48"/>
      <c r="CT48"/>
      <c r="CU48" s="23"/>
      <c r="CV48" s="23"/>
      <c r="CW48" s="23"/>
      <c r="CX48"/>
      <c r="CY48"/>
      <c r="CZ48"/>
      <c r="DA48"/>
      <c r="DB48"/>
      <c r="DC48"/>
      <c r="DD48"/>
      <c r="DE48"/>
      <c r="DF48"/>
      <c r="DG48"/>
      <c r="DH48"/>
      <c r="DI48" s="15"/>
    </row>
    <row r="49" spans="1:113" ht="15.75" hidden="1" customHeight="1" thickBot="1" x14ac:dyDescent="0.3">
      <c r="A49" s="573"/>
      <c r="B49" s="355">
        <f t="shared" si="34"/>
        <v>5</v>
      </c>
      <c r="C49" s="262"/>
      <c r="D49" s="262"/>
      <c r="E49" s="321"/>
      <c r="F49" s="525"/>
      <c r="G49" s="321"/>
      <c r="H49" s="503"/>
      <c r="I49" s="491"/>
      <c r="J49" s="494"/>
      <c r="K49" s="503"/>
      <c r="L49" s="491"/>
      <c r="M49" s="488"/>
      <c r="N49" s="527"/>
      <c r="O49" s="381"/>
      <c r="P49" s="319"/>
      <c r="Q49" s="120"/>
      <c r="R49" s="361"/>
      <c r="S49" s="381"/>
      <c r="T49" s="364">
        <f t="shared" si="0"/>
        <v>0</v>
      </c>
      <c r="U49" s="381"/>
      <c r="V49" s="364">
        <f t="shared" si="1"/>
        <v>0</v>
      </c>
      <c r="W49" s="381"/>
      <c r="X49" s="364">
        <f t="shared" si="2"/>
        <v>0</v>
      </c>
      <c r="Y49" s="381"/>
      <c r="Z49" s="364">
        <f t="shared" si="3"/>
        <v>0</v>
      </c>
      <c r="AA49" s="381"/>
      <c r="AB49" s="364">
        <f t="shared" si="4"/>
        <v>0</v>
      </c>
      <c r="AC49" s="381"/>
      <c r="AD49" s="364">
        <f t="shared" si="5"/>
        <v>0</v>
      </c>
      <c r="AE49" s="381"/>
      <c r="AF49" s="364">
        <f t="shared" si="9"/>
        <v>0</v>
      </c>
      <c r="AG49" s="242">
        <f>T49+V49+X49+Z49+AB49+AD49+AF49</f>
        <v>0</v>
      </c>
      <c r="AH49" s="218" t="str">
        <f t="shared" si="12"/>
        <v/>
      </c>
      <c r="AI49" s="169">
        <f t="shared" si="10"/>
        <v>0</v>
      </c>
      <c r="AJ49" s="503"/>
      <c r="AK49" s="491"/>
      <c r="AL49" s="494"/>
      <c r="AM49" s="503"/>
      <c r="AN49" s="491"/>
      <c r="AO49" s="169"/>
      <c r="AP49" s="169"/>
      <c r="AQ49" s="370"/>
      <c r="AR49" s="379"/>
      <c r="AS49" s="370"/>
      <c r="AT49" s="375"/>
      <c r="AU49" s="56"/>
      <c r="AV49" s="56"/>
      <c r="AW49" s="370"/>
      <c r="AX49" s="330"/>
      <c r="AY49" s="497"/>
      <c r="AZ49" s="594"/>
      <c r="BA49" s="170" t="str">
        <f t="shared" si="6"/>
        <v>No aplica</v>
      </c>
      <c r="BB49" s="580"/>
      <c r="BC49" s="170" t="str">
        <f t="shared" si="7"/>
        <v>No aplica</v>
      </c>
      <c r="BD49" s="200" t="str">
        <f t="shared" si="11"/>
        <v>No aplica</v>
      </c>
      <c r="BE49" s="580"/>
      <c r="BF49" s="580"/>
      <c r="BG49" s="580"/>
      <c r="BH49" s="580"/>
      <c r="BI49" s="580"/>
      <c r="BJ49"/>
      <c r="BK49"/>
      <c r="BL49"/>
      <c r="BM49"/>
      <c r="BN49"/>
      <c r="BO49"/>
      <c r="BP49"/>
      <c r="BQ49"/>
      <c r="BR49"/>
      <c r="BS49"/>
      <c r="BT49"/>
      <c r="BU49"/>
      <c r="BV49"/>
      <c r="BW49"/>
      <c r="BX49"/>
      <c r="BY49"/>
      <c r="BZ49" s="165"/>
      <c r="CA49"/>
      <c r="CB49"/>
      <c r="CC49"/>
      <c r="CD49"/>
      <c r="CE49"/>
      <c r="CF49"/>
      <c r="CG49"/>
      <c r="CH49" s="98"/>
      <c r="CI49" s="98"/>
      <c r="CJ49" s="98"/>
      <c r="CK49" s="98"/>
      <c r="CL49"/>
      <c r="CM49"/>
      <c r="CN49"/>
      <c r="CO49"/>
      <c r="CP49"/>
      <c r="CQ49"/>
      <c r="CR49"/>
      <c r="CS49"/>
      <c r="CT49"/>
      <c r="CU49" s="23"/>
      <c r="CV49" s="23"/>
      <c r="CW49" s="23"/>
      <c r="CX49"/>
      <c r="CY49"/>
      <c r="CZ49"/>
      <c r="DA49"/>
      <c r="DB49"/>
      <c r="DC49"/>
      <c r="DD49"/>
      <c r="DE49"/>
      <c r="DF49"/>
      <c r="DG49"/>
      <c r="DH49"/>
      <c r="DI49" s="15"/>
    </row>
    <row r="50" spans="1:113" ht="15.75" hidden="1" customHeight="1" thickBot="1" x14ac:dyDescent="0.3">
      <c r="A50" s="573"/>
      <c r="B50" s="355">
        <f t="shared" si="34"/>
        <v>6</v>
      </c>
      <c r="C50" s="262"/>
      <c r="D50" s="262"/>
      <c r="E50" s="132"/>
      <c r="F50" s="525"/>
      <c r="G50" s="321"/>
      <c r="H50" s="503"/>
      <c r="I50" s="491"/>
      <c r="J50" s="494"/>
      <c r="K50" s="503"/>
      <c r="L50" s="491"/>
      <c r="M50" s="488"/>
      <c r="N50" s="527"/>
      <c r="O50" s="381"/>
      <c r="P50" s="319"/>
      <c r="Q50" s="120"/>
      <c r="R50" s="361"/>
      <c r="S50" s="381"/>
      <c r="T50" s="364">
        <f t="shared" si="0"/>
        <v>0</v>
      </c>
      <c r="U50" s="381"/>
      <c r="V50" s="364">
        <f t="shared" si="1"/>
        <v>0</v>
      </c>
      <c r="W50" s="381"/>
      <c r="X50" s="364">
        <f t="shared" si="2"/>
        <v>0</v>
      </c>
      <c r="Y50" s="381"/>
      <c r="Z50" s="364">
        <f t="shared" si="3"/>
        <v>0</v>
      </c>
      <c r="AA50" s="381"/>
      <c r="AB50" s="364">
        <f t="shared" si="4"/>
        <v>0</v>
      </c>
      <c r="AC50" s="381"/>
      <c r="AD50" s="364">
        <f t="shared" si="5"/>
        <v>0</v>
      </c>
      <c r="AE50" s="381"/>
      <c r="AF50" s="364">
        <f t="shared" si="9"/>
        <v>0</v>
      </c>
      <c r="AG50" s="242">
        <f>T50+V50+X50+Z50+AB50+AD50+AF50</f>
        <v>0</v>
      </c>
      <c r="AH50" s="218" t="str">
        <f t="shared" si="12"/>
        <v/>
      </c>
      <c r="AI50" s="169">
        <f t="shared" si="10"/>
        <v>0</v>
      </c>
      <c r="AJ50" s="503"/>
      <c r="AK50" s="491"/>
      <c r="AL50" s="494"/>
      <c r="AM50" s="503"/>
      <c r="AN50" s="491"/>
      <c r="AO50" s="169"/>
      <c r="AP50" s="169"/>
      <c r="AQ50" s="370"/>
      <c r="AR50" s="379"/>
      <c r="AS50" s="370"/>
      <c r="AT50" s="375"/>
      <c r="AU50" s="56"/>
      <c r="AV50" s="56"/>
      <c r="AW50" s="370"/>
      <c r="AX50" s="330"/>
      <c r="AY50" s="497"/>
      <c r="AZ50" s="594"/>
      <c r="BA50" s="170" t="str">
        <f t="shared" si="6"/>
        <v>No aplica</v>
      </c>
      <c r="BB50" s="580"/>
      <c r="BC50" s="170" t="str">
        <f t="shared" si="7"/>
        <v>No aplica</v>
      </c>
      <c r="BD50" s="200" t="str">
        <f t="shared" si="11"/>
        <v>No aplica</v>
      </c>
      <c r="BE50" s="580"/>
      <c r="BF50" s="580"/>
      <c r="BG50" s="580"/>
      <c r="BH50" s="580"/>
      <c r="BI50" s="580"/>
      <c r="BJ50"/>
      <c r="BK50"/>
      <c r="BL50"/>
      <c r="BM50"/>
      <c r="BN50"/>
      <c r="BO50"/>
      <c r="BP50"/>
      <c r="BQ50"/>
      <c r="BR50"/>
      <c r="BS50"/>
      <c r="BT50"/>
      <c r="BU50"/>
      <c r="BV50"/>
      <c r="BW50"/>
      <c r="BX50"/>
      <c r="BY50"/>
      <c r="BZ50" s="165"/>
      <c r="CA50"/>
      <c r="CB50"/>
      <c r="CC50"/>
      <c r="CD50"/>
      <c r="CE50"/>
      <c r="CF50"/>
      <c r="CG50"/>
      <c r="CH50" s="98"/>
      <c r="CI50" s="98"/>
      <c r="CJ50" s="98"/>
      <c r="CK50" s="98"/>
      <c r="CL50"/>
      <c r="CM50"/>
      <c r="CN50"/>
      <c r="CO50"/>
      <c r="CP50"/>
      <c r="CQ50"/>
      <c r="CR50"/>
      <c r="CS50"/>
      <c r="CT50"/>
      <c r="CU50" s="23"/>
      <c r="CV50" s="23"/>
      <c r="CW50" s="23"/>
      <c r="CX50"/>
      <c r="CY50"/>
      <c r="CZ50"/>
      <c r="DA50"/>
      <c r="DB50"/>
      <c r="DC50"/>
      <c r="DD50"/>
      <c r="DE50"/>
      <c r="DF50"/>
      <c r="DG50"/>
      <c r="DH50"/>
      <c r="DI50" s="15"/>
    </row>
    <row r="51" spans="1:113" ht="15.75" hidden="1" customHeight="1" thickBot="1" x14ac:dyDescent="0.3">
      <c r="A51" s="573"/>
      <c r="B51" s="355">
        <f t="shared" si="34"/>
        <v>7</v>
      </c>
      <c r="C51" s="262"/>
      <c r="D51" s="262"/>
      <c r="E51" s="132"/>
      <c r="F51" s="525"/>
      <c r="G51" s="321"/>
      <c r="H51" s="503"/>
      <c r="I51" s="491"/>
      <c r="J51" s="494"/>
      <c r="K51" s="503"/>
      <c r="L51" s="491"/>
      <c r="M51" s="488"/>
      <c r="N51" s="527"/>
      <c r="O51" s="381"/>
      <c r="P51" s="319"/>
      <c r="Q51" s="120"/>
      <c r="R51" s="361"/>
      <c r="S51" s="381"/>
      <c r="T51" s="364">
        <f t="shared" si="0"/>
        <v>0</v>
      </c>
      <c r="U51" s="381"/>
      <c r="V51" s="364">
        <f t="shared" si="1"/>
        <v>0</v>
      </c>
      <c r="W51" s="381"/>
      <c r="X51" s="364">
        <f t="shared" si="2"/>
        <v>0</v>
      </c>
      <c r="Y51" s="381"/>
      <c r="Z51" s="364">
        <f t="shared" si="3"/>
        <v>0</v>
      </c>
      <c r="AA51" s="381"/>
      <c r="AB51" s="364">
        <f t="shared" si="4"/>
        <v>0</v>
      </c>
      <c r="AC51" s="381"/>
      <c r="AD51" s="364">
        <f t="shared" si="5"/>
        <v>0</v>
      </c>
      <c r="AE51" s="381"/>
      <c r="AF51" s="364">
        <f t="shared" si="9"/>
        <v>0</v>
      </c>
      <c r="AG51" s="242">
        <f>T$51+V$51+X$51+Z$51+AB$51+AD$51+AF$51</f>
        <v>0</v>
      </c>
      <c r="AH51" s="218" t="str">
        <f t="shared" si="12"/>
        <v/>
      </c>
      <c r="AI51" s="242">
        <f t="shared" si="10"/>
        <v>0</v>
      </c>
      <c r="AJ51" s="503"/>
      <c r="AK51" s="491"/>
      <c r="AL51" s="494"/>
      <c r="AM51" s="503"/>
      <c r="AN51" s="491"/>
      <c r="AO51" s="169"/>
      <c r="AP51" s="169"/>
      <c r="AQ51" s="282"/>
      <c r="AR51" s="379"/>
      <c r="AS51" s="370"/>
      <c r="AT51" s="375"/>
      <c r="AU51" s="56"/>
      <c r="AV51" s="334"/>
      <c r="AW51" s="370"/>
      <c r="AX51" s="330"/>
      <c r="AY51" s="497"/>
      <c r="AZ51" s="594"/>
      <c r="BA51" s="170" t="str">
        <f t="shared" si="6"/>
        <v>No aplica</v>
      </c>
      <c r="BB51" s="580"/>
      <c r="BC51" s="170" t="str">
        <f t="shared" si="7"/>
        <v>No aplica</v>
      </c>
      <c r="BD51" s="200" t="str">
        <f t="shared" si="11"/>
        <v>No aplica</v>
      </c>
      <c r="BE51" s="580"/>
      <c r="BF51" s="580"/>
      <c r="BG51" s="580"/>
      <c r="BH51" s="580"/>
      <c r="BI51" s="580"/>
      <c r="BJ51"/>
      <c r="BK51"/>
      <c r="BL51"/>
      <c r="BM51"/>
      <c r="BN51"/>
      <c r="BO51"/>
      <c r="BP51"/>
      <c r="BQ51"/>
      <c r="BR51"/>
      <c r="BS51"/>
      <c r="BT51"/>
      <c r="BU51"/>
      <c r="BV51"/>
      <c r="BW51"/>
      <c r="BX51"/>
      <c r="BY51"/>
      <c r="BZ51" s="165"/>
      <c r="CA51"/>
      <c r="CB51"/>
      <c r="CC51"/>
      <c r="CD51"/>
      <c r="CE51"/>
      <c r="CF51"/>
      <c r="CG51"/>
      <c r="CH51" s="98"/>
      <c r="CI51" s="98"/>
      <c r="CJ51" s="98"/>
      <c r="CK51" s="98"/>
      <c r="CL51"/>
      <c r="CM51"/>
      <c r="CN51"/>
      <c r="CO51"/>
      <c r="CP51"/>
      <c r="CQ51"/>
      <c r="CR51"/>
      <c r="CS51"/>
      <c r="CT51"/>
      <c r="CU51" s="23"/>
      <c r="CV51" s="23"/>
      <c r="CW51" s="23"/>
      <c r="CX51"/>
      <c r="CY51"/>
      <c r="CZ51"/>
      <c r="DA51"/>
      <c r="DB51"/>
      <c r="DC51"/>
      <c r="DD51"/>
      <c r="DE51"/>
      <c r="DF51"/>
      <c r="DG51"/>
      <c r="DH51"/>
      <c r="DI51" s="15"/>
    </row>
    <row r="52" spans="1:113" ht="15.75" hidden="1" customHeight="1" thickBot="1" x14ac:dyDescent="0.3">
      <c r="A52" s="573"/>
      <c r="B52" s="355">
        <f t="shared" si="34"/>
        <v>8</v>
      </c>
      <c r="C52" s="262"/>
      <c r="D52" s="262"/>
      <c r="E52" s="132"/>
      <c r="F52" s="525"/>
      <c r="G52" s="321"/>
      <c r="H52" s="503"/>
      <c r="I52" s="491"/>
      <c r="J52" s="494"/>
      <c r="K52" s="503"/>
      <c r="L52" s="491"/>
      <c r="M52" s="488"/>
      <c r="N52" s="527"/>
      <c r="O52" s="381"/>
      <c r="P52" s="126"/>
      <c r="Q52" s="120"/>
      <c r="R52" s="361"/>
      <c r="S52" s="381"/>
      <c r="T52" s="364">
        <f t="shared" si="0"/>
        <v>0</v>
      </c>
      <c r="U52" s="381"/>
      <c r="V52" s="364">
        <f t="shared" si="1"/>
        <v>0</v>
      </c>
      <c r="W52" s="381"/>
      <c r="X52" s="364">
        <f t="shared" si="2"/>
        <v>0</v>
      </c>
      <c r="Y52" s="381"/>
      <c r="Z52" s="364">
        <f t="shared" si="3"/>
        <v>0</v>
      </c>
      <c r="AA52" s="381"/>
      <c r="AB52" s="364">
        <f t="shared" si="4"/>
        <v>0</v>
      </c>
      <c r="AC52" s="381"/>
      <c r="AD52" s="364">
        <f t="shared" si="5"/>
        <v>0</v>
      </c>
      <c r="AE52" s="381"/>
      <c r="AF52" s="364">
        <f t="shared" si="9"/>
        <v>0</v>
      </c>
      <c r="AG52" s="242">
        <f>T$52+V$52+X$52+Z$52+AB$52+AD$52+AF$52</f>
        <v>0</v>
      </c>
      <c r="AH52" s="218" t="str">
        <f t="shared" si="12"/>
        <v/>
      </c>
      <c r="AI52" s="242">
        <f t="shared" si="10"/>
        <v>0</v>
      </c>
      <c r="AJ52" s="503"/>
      <c r="AK52" s="491"/>
      <c r="AL52" s="494"/>
      <c r="AM52" s="503"/>
      <c r="AN52" s="491"/>
      <c r="AO52" s="169"/>
      <c r="AP52" s="169"/>
      <c r="AQ52" s="370"/>
      <c r="AR52" s="379"/>
      <c r="AS52" s="282"/>
      <c r="AT52" s="375"/>
      <c r="AU52" s="56"/>
      <c r="AV52" s="334"/>
      <c r="AW52" s="370"/>
      <c r="AX52" s="330"/>
      <c r="AY52" s="497"/>
      <c r="AZ52" s="594"/>
      <c r="BA52" s="170" t="str">
        <f t="shared" si="6"/>
        <v>No aplica</v>
      </c>
      <c r="BB52" s="580"/>
      <c r="BC52" s="170" t="str">
        <f t="shared" si="7"/>
        <v>No aplica</v>
      </c>
      <c r="BD52" s="200" t="str">
        <f t="shared" si="11"/>
        <v>No aplica</v>
      </c>
      <c r="BE52" s="580"/>
      <c r="BF52" s="580"/>
      <c r="BG52" s="580"/>
      <c r="BH52" s="580"/>
      <c r="BI52" s="580"/>
      <c r="BJ52"/>
      <c r="BK52"/>
      <c r="BL52"/>
      <c r="BM52"/>
      <c r="BN52"/>
      <c r="BO52"/>
      <c r="BP52"/>
      <c r="BQ52"/>
      <c r="BR52"/>
      <c r="BS52"/>
      <c r="BT52"/>
      <c r="BU52"/>
      <c r="BV52"/>
      <c r="BW52"/>
      <c r="BX52"/>
      <c r="BY52"/>
      <c r="BZ52" s="165"/>
      <c r="CA52"/>
      <c r="CB52"/>
      <c r="CC52"/>
      <c r="CD52"/>
      <c r="CE52"/>
      <c r="CF52"/>
      <c r="CG52"/>
      <c r="CH52" s="98"/>
      <c r="CI52" s="98"/>
      <c r="CJ52" s="98"/>
      <c r="CK52" s="98"/>
      <c r="CL52"/>
      <c r="CM52"/>
      <c r="CN52"/>
      <c r="CO52"/>
      <c r="CP52"/>
      <c r="CQ52"/>
      <c r="CR52"/>
      <c r="CS52"/>
      <c r="CT52"/>
      <c r="CU52" s="23"/>
      <c r="CV52" s="23"/>
      <c r="CW52" s="23"/>
      <c r="CX52"/>
      <c r="CY52"/>
      <c r="CZ52"/>
      <c r="DA52"/>
      <c r="DB52"/>
      <c r="DC52"/>
      <c r="DD52"/>
      <c r="DE52"/>
      <c r="DF52"/>
      <c r="DG52"/>
      <c r="DH52"/>
      <c r="DI52" s="15"/>
    </row>
    <row r="53" spans="1:113" ht="15.75" hidden="1" customHeight="1" thickBot="1" x14ac:dyDescent="0.3">
      <c r="A53" s="578"/>
      <c r="B53" s="355">
        <f t="shared" si="34"/>
        <v>9</v>
      </c>
      <c r="C53" s="262"/>
      <c r="D53" s="262"/>
      <c r="E53" s="132"/>
      <c r="F53" s="526"/>
      <c r="G53" s="321"/>
      <c r="H53" s="515"/>
      <c r="I53" s="492"/>
      <c r="J53" s="495"/>
      <c r="K53" s="515"/>
      <c r="L53" s="492"/>
      <c r="M53" s="489"/>
      <c r="N53" s="527"/>
      <c r="O53" s="381"/>
      <c r="P53" s="226"/>
      <c r="Q53" s="120"/>
      <c r="R53" s="361"/>
      <c r="S53" s="381"/>
      <c r="T53" s="364">
        <f t="shared" si="0"/>
        <v>0</v>
      </c>
      <c r="U53" s="381"/>
      <c r="V53" s="364">
        <f t="shared" si="1"/>
        <v>0</v>
      </c>
      <c r="W53" s="381"/>
      <c r="X53" s="364">
        <f t="shared" si="2"/>
        <v>0</v>
      </c>
      <c r="Y53" s="381"/>
      <c r="Z53" s="364">
        <f t="shared" si="3"/>
        <v>0</v>
      </c>
      <c r="AA53" s="381"/>
      <c r="AB53" s="364">
        <f t="shared" si="4"/>
        <v>0</v>
      </c>
      <c r="AC53" s="381"/>
      <c r="AD53" s="364">
        <f t="shared" si="5"/>
        <v>0</v>
      </c>
      <c r="AE53" s="381"/>
      <c r="AF53" s="364">
        <f t="shared" si="9"/>
        <v>0</v>
      </c>
      <c r="AG53" s="242">
        <f>T$53+V$53+X$53+Z$53+AB$53+AD$53+AF$53</f>
        <v>0</v>
      </c>
      <c r="AH53" s="218" t="str">
        <f t="shared" si="12"/>
        <v/>
      </c>
      <c r="AI53" s="242">
        <f t="shared" si="10"/>
        <v>0</v>
      </c>
      <c r="AJ53" s="515"/>
      <c r="AK53" s="492"/>
      <c r="AL53" s="495"/>
      <c r="AM53" s="515"/>
      <c r="AN53" s="492"/>
      <c r="AO53" s="169"/>
      <c r="AP53" s="169"/>
      <c r="AQ53" s="330"/>
      <c r="AR53" s="379"/>
      <c r="AS53" s="282"/>
      <c r="AT53" s="282"/>
      <c r="AU53" s="282"/>
      <c r="AV53" s="282"/>
      <c r="AW53" s="282"/>
      <c r="AX53" s="330"/>
      <c r="AY53" s="498"/>
      <c r="AZ53" s="595"/>
      <c r="BA53" s="170" t="str">
        <f t="shared" si="6"/>
        <v>No aplica</v>
      </c>
      <c r="BB53" s="581"/>
      <c r="BC53" s="170" t="str">
        <f t="shared" si="7"/>
        <v>No aplica</v>
      </c>
      <c r="BD53" s="200" t="str">
        <f t="shared" si="11"/>
        <v>No aplica</v>
      </c>
      <c r="BE53" s="581"/>
      <c r="BF53" s="581"/>
      <c r="BG53" s="581"/>
      <c r="BH53" s="581"/>
      <c r="BI53" s="581"/>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s="23"/>
      <c r="CV53" s="23"/>
      <c r="CW53" s="23"/>
      <c r="CX53"/>
      <c r="CY53"/>
      <c r="CZ53"/>
      <c r="DA53"/>
      <c r="DB53"/>
      <c r="DC53"/>
      <c r="DD53"/>
      <c r="DE53"/>
      <c r="DF53"/>
      <c r="DG53"/>
      <c r="DH53"/>
      <c r="DI53" s="15"/>
    </row>
    <row r="54" spans="1:113" ht="15.75" hidden="1" customHeight="1" thickBot="1" x14ac:dyDescent="0.3">
      <c r="A54" s="577" t="s">
        <v>192</v>
      </c>
      <c r="B54" s="167">
        <v>1</v>
      </c>
      <c r="C54" s="157"/>
      <c r="D54" s="157"/>
      <c r="E54" s="156"/>
      <c r="F54" s="525"/>
      <c r="G54" s="156"/>
      <c r="H54" s="514"/>
      <c r="I54" s="490" t="str">
        <f>IF(H54=5,"Mas de una vez al año",IF(H54=4,"Al menos una vez en el ultimo año",IF(H54=3,"Al menos una vez en los ultimos 2 años",IF(H54=2,"Al menos una vez en los ultimos 5 años","No se ha presentado en los ultimos 5 años"))))</f>
        <v>No se ha presentado en los ultimos 5 años</v>
      </c>
      <c r="J54" s="493" t="str">
        <f>CONCATENATE(H$54,K$54)</f>
        <v/>
      </c>
      <c r="K54" s="514"/>
      <c r="L54" s="490" t="str">
        <f t="shared" ref="L54" si="35">IF(AM54=5,"Catastrófico - Tendría desastrosas consecuencias o efectos sobre la institución",IF(AM54=4,"Mayor - Tendría altas consecuencias o efectos sobre la institución",IF(AM54=3,"Moderado - Tendría medianas consecuencias o efectos sobre la institución",IF(AM54=2,"Menos - Tendría bajo impacto o efecto sobre la institución",IF(AM54=1,"Insignificante - tendría consecuencias o efectos mínimos en la institución","Digite Valor entre 1 y 5")))))</f>
        <v>Digite Valor entre 1 y 5</v>
      </c>
      <c r="M54" s="487" t="str">
        <f t="shared" ref="M54" si="36">IF(L54="Digite Valor entre 1 y 5","",IF(L54="Digite Valor entre 1 y 5","",IF(COUNTIF(CH$10:CH$17,CONCATENATE(H54,K54)),CH$9,IF(COUNTIF(CI$10:CI$17,CONCATENATE(H54,K54)),CI$9,IF(COUNTIF(CJ$10:CJ$13,CONCATENATE(H54,K54)),CJ$9,CK$9)))))</f>
        <v/>
      </c>
      <c r="N54" s="527" t="str">
        <f t="shared" ref="N54" si="37">IF(M54=CH$9,"E",IF(M54=CI$9,"A",IF(M54=CJ$9,"M",IF(M54=CK$9,"B",""))))</f>
        <v/>
      </c>
      <c r="O54" s="381"/>
      <c r="P54" s="239"/>
      <c r="Q54" s="120"/>
      <c r="R54" s="361"/>
      <c r="S54" s="381"/>
      <c r="T54" s="364">
        <f t="shared" si="0"/>
        <v>0</v>
      </c>
      <c r="U54" s="381"/>
      <c r="V54" s="364">
        <f t="shared" si="1"/>
        <v>0</v>
      </c>
      <c r="W54" s="381"/>
      <c r="X54" s="364">
        <f t="shared" si="2"/>
        <v>0</v>
      </c>
      <c r="Y54" s="381"/>
      <c r="Z54" s="364">
        <f t="shared" si="3"/>
        <v>0</v>
      </c>
      <c r="AA54" s="381"/>
      <c r="AB54" s="364">
        <f t="shared" si="4"/>
        <v>0</v>
      </c>
      <c r="AC54" s="381"/>
      <c r="AD54" s="364">
        <f t="shared" si="5"/>
        <v>0</v>
      </c>
      <c r="AE54" s="381"/>
      <c r="AF54" s="364">
        <f t="shared" si="9"/>
        <v>0</v>
      </c>
      <c r="AG54" s="242">
        <f>T$54+V$54+X$54+Z$54+AB$54+AD$54+AF$54</f>
        <v>0</v>
      </c>
      <c r="AH54" s="218" t="str">
        <f t="shared" si="12"/>
        <v/>
      </c>
      <c r="AI54" s="242">
        <f t="shared" si="10"/>
        <v>0</v>
      </c>
      <c r="AJ54" s="514" t="str">
        <f>BG54</f>
        <v/>
      </c>
      <c r="AK54" s="490" t="str">
        <f t="shared" ref="AK54" si="38">IF(AJ54=5,"Mas de una vez al año",IF(AJ54=4,"Al menos una vez en el ultimo año",IF(AJ54=3,"Al menos una vez en los ultimos 2 años",IF(AJ54=2,"Al menos una vez en los ultimos 5 años","No se ha presentado en los ultimos 5 años"))))</f>
        <v>No se ha presentado en los ultimos 5 años</v>
      </c>
      <c r="AL54" s="493" t="str">
        <f>BH54</f>
        <v/>
      </c>
      <c r="AM54" s="514" t="str">
        <f>BI54</f>
        <v/>
      </c>
      <c r="AN54" s="490" t="str">
        <f t="shared" ref="AN54" si="39">IF(AM54=5,"Catastrófico - Tendría desastrosas consecuencias o efectos sobre la institución",IF(AM54=4,"Mayor - Tendría altas consecuencias o efectos sobre la institución",IF(AM54=3,"Moderado - Tendría medianas consecuencias o efectos sobre la institución",IF(AM54=2,"Menos - Tendría bajo impacto o efecto sobre la institución",IF(AM54=1,"Insignificante - tendría consecuencias o efectos mínimos en la institución","Digite Valor entre 1 y 5")))))</f>
        <v>Digite Valor entre 1 y 5</v>
      </c>
      <c r="AO54" s="169"/>
      <c r="AP54" s="169"/>
      <c r="AQ54" s="217"/>
      <c r="AR54" s="379"/>
      <c r="AS54" s="375"/>
      <c r="AT54" s="375"/>
      <c r="AU54" s="56"/>
      <c r="AV54" s="56"/>
      <c r="AW54" s="375"/>
      <c r="AX54" s="375"/>
      <c r="AY54" s="639"/>
      <c r="AZ54" s="593">
        <f>H54</f>
        <v>0</v>
      </c>
      <c r="BA54" s="170" t="str">
        <f t="shared" si="6"/>
        <v>No aplica</v>
      </c>
      <c r="BB54" s="579">
        <f t="shared" ref="BB54" si="40">K54</f>
        <v>0</v>
      </c>
      <c r="BC54" s="170" t="str">
        <f t="shared" si="7"/>
        <v>No aplica</v>
      </c>
      <c r="BD54" s="200" t="str">
        <f t="shared" si="11"/>
        <v>No aplica0</v>
      </c>
      <c r="BE54" s="579" t="str">
        <f t="shared" ref="BE54" si="41">IF(R54="","",SUMIF(R54:R62,"Afecta la Probabilidad",BA54:BA62))</f>
        <v/>
      </c>
      <c r="BF54" s="579" t="str">
        <f t="shared" ref="BF54" si="42">IF(R54="","",SUMIF(R54:R62,"Afecta el Impacto",BC54:BC62))</f>
        <v/>
      </c>
      <c r="BG54" s="579" t="str">
        <f>IF(BE54="","",IF(H54-BE54&lt;=0,1,H54-BE54))</f>
        <v/>
      </c>
      <c r="BH54" s="579" t="str">
        <f>CONCATENATE(BG54,BI54)</f>
        <v/>
      </c>
      <c r="BI54" s="579" t="str">
        <f>IF(K54="","",IF(K54-BF54&lt;0,1,K54-BF54))</f>
        <v/>
      </c>
      <c r="BJ54"/>
      <c r="BK54"/>
      <c r="BL54"/>
      <c r="BM54"/>
      <c r="BN54"/>
      <c r="BO54"/>
      <c r="BP54"/>
      <c r="BQ54"/>
      <c r="BR54"/>
      <c r="BS54"/>
      <c r="BT54"/>
      <c r="BU54"/>
      <c r="BV54"/>
      <c r="BW54"/>
      <c r="BX54"/>
      <c r="BY54"/>
      <c r="BZ54"/>
      <c r="CA54"/>
      <c r="CB54"/>
      <c r="CC54"/>
      <c r="CD54"/>
      <c r="CE54"/>
      <c r="CF54"/>
      <c r="CG54"/>
      <c r="CH54" s="98"/>
      <c r="CI54" s="98"/>
      <c r="CJ54" s="98"/>
      <c r="CK54" s="98"/>
      <c r="CL54"/>
      <c r="CM54"/>
      <c r="CN54"/>
      <c r="CO54"/>
      <c r="CP54"/>
      <c r="CQ54"/>
      <c r="CR54"/>
      <c r="CS54"/>
      <c r="CT54"/>
      <c r="CU54" s="23"/>
      <c r="CV54" s="23"/>
      <c r="CW54" s="23"/>
      <c r="CX54"/>
      <c r="CY54"/>
      <c r="CZ54"/>
      <c r="DA54"/>
      <c r="DB54"/>
      <c r="DC54"/>
      <c r="DD54"/>
      <c r="DE54"/>
      <c r="DF54"/>
      <c r="DG54"/>
      <c r="DH54"/>
      <c r="DI54" s="15"/>
    </row>
    <row r="55" spans="1:113" ht="15.75" hidden="1" customHeight="1" thickBot="1" x14ac:dyDescent="0.3">
      <c r="A55" s="573"/>
      <c r="B55" s="167">
        <f t="shared" si="34"/>
        <v>2</v>
      </c>
      <c r="C55" s="157"/>
      <c r="D55" s="157"/>
      <c r="E55" s="156"/>
      <c r="F55" s="525"/>
      <c r="G55" s="156"/>
      <c r="H55" s="503"/>
      <c r="I55" s="491"/>
      <c r="J55" s="494"/>
      <c r="K55" s="503"/>
      <c r="L55" s="491"/>
      <c r="M55" s="488"/>
      <c r="N55" s="527"/>
      <c r="O55" s="381"/>
      <c r="P55" s="239"/>
      <c r="Q55" s="120"/>
      <c r="R55" s="361"/>
      <c r="S55" s="381"/>
      <c r="T55" s="364">
        <f t="shared" si="0"/>
        <v>0</v>
      </c>
      <c r="U55" s="381"/>
      <c r="V55" s="364">
        <f t="shared" si="1"/>
        <v>0</v>
      </c>
      <c r="W55" s="381"/>
      <c r="X55" s="364">
        <f t="shared" si="2"/>
        <v>0</v>
      </c>
      <c r="Y55" s="381"/>
      <c r="Z55" s="364">
        <f t="shared" si="3"/>
        <v>0</v>
      </c>
      <c r="AA55" s="381"/>
      <c r="AB55" s="364">
        <f t="shared" si="4"/>
        <v>0</v>
      </c>
      <c r="AC55" s="381"/>
      <c r="AD55" s="364">
        <f t="shared" si="5"/>
        <v>0</v>
      </c>
      <c r="AE55" s="381"/>
      <c r="AF55" s="364">
        <f t="shared" si="9"/>
        <v>0</v>
      </c>
      <c r="AG55" s="242">
        <f>T55+V55+X55+Z55+AB55+AD55+AF55</f>
        <v>0</v>
      </c>
      <c r="AH55" s="218" t="str">
        <f t="shared" si="12"/>
        <v/>
      </c>
      <c r="AI55" s="242">
        <f t="shared" si="10"/>
        <v>0</v>
      </c>
      <c r="AJ55" s="503"/>
      <c r="AK55" s="491"/>
      <c r="AL55" s="494"/>
      <c r="AM55" s="503"/>
      <c r="AN55" s="491"/>
      <c r="AO55" s="169"/>
      <c r="AP55" s="169"/>
      <c r="AQ55" s="328"/>
      <c r="AR55" s="379"/>
      <c r="AS55" s="375"/>
      <c r="AT55" s="375"/>
      <c r="AU55" s="56"/>
      <c r="AV55" s="56"/>
      <c r="AW55" s="375"/>
      <c r="AX55" s="375"/>
      <c r="AY55" s="640"/>
      <c r="AZ55" s="594"/>
      <c r="BA55" s="170" t="str">
        <f t="shared" si="6"/>
        <v>No aplica</v>
      </c>
      <c r="BB55" s="580"/>
      <c r="BC55" s="170" t="str">
        <f t="shared" si="7"/>
        <v>No aplica</v>
      </c>
      <c r="BD55" s="200" t="str">
        <f t="shared" si="11"/>
        <v>No aplica</v>
      </c>
      <c r="BE55" s="580"/>
      <c r="BF55" s="580"/>
      <c r="BG55" s="580"/>
      <c r="BH55" s="580"/>
      <c r="BI55" s="580"/>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s="23"/>
      <c r="CV55" s="23"/>
      <c r="CW55" s="23"/>
      <c r="CX55"/>
      <c r="CY55"/>
      <c r="CZ55"/>
      <c r="DA55"/>
      <c r="DB55"/>
      <c r="DC55"/>
      <c r="DD55"/>
      <c r="DE55"/>
      <c r="DF55"/>
      <c r="DG55"/>
      <c r="DH55"/>
      <c r="DI55" s="15"/>
    </row>
    <row r="56" spans="1:113" ht="15.75" hidden="1" customHeight="1" thickBot="1" x14ac:dyDescent="0.3">
      <c r="A56" s="573"/>
      <c r="B56" s="167">
        <f t="shared" si="34"/>
        <v>3</v>
      </c>
      <c r="C56" s="157"/>
      <c r="D56" s="157"/>
      <c r="E56" s="156"/>
      <c r="F56" s="525"/>
      <c r="G56" s="156"/>
      <c r="H56" s="503"/>
      <c r="I56" s="491"/>
      <c r="J56" s="494"/>
      <c r="K56" s="503"/>
      <c r="L56" s="491"/>
      <c r="M56" s="488"/>
      <c r="N56" s="527"/>
      <c r="O56" s="381"/>
      <c r="P56" s="239"/>
      <c r="Q56" s="120"/>
      <c r="R56" s="361"/>
      <c r="S56" s="381"/>
      <c r="T56" s="364">
        <f t="shared" si="0"/>
        <v>0</v>
      </c>
      <c r="U56" s="381"/>
      <c r="V56" s="364">
        <f t="shared" si="1"/>
        <v>0</v>
      </c>
      <c r="W56" s="381"/>
      <c r="X56" s="364">
        <f t="shared" si="2"/>
        <v>0</v>
      </c>
      <c r="Y56" s="381"/>
      <c r="Z56" s="364">
        <f t="shared" si="3"/>
        <v>0</v>
      </c>
      <c r="AA56" s="381"/>
      <c r="AB56" s="364">
        <f t="shared" si="4"/>
        <v>0</v>
      </c>
      <c r="AC56" s="381"/>
      <c r="AD56" s="364">
        <f t="shared" si="5"/>
        <v>0</v>
      </c>
      <c r="AE56" s="381"/>
      <c r="AF56" s="364">
        <f t="shared" si="9"/>
        <v>0</v>
      </c>
      <c r="AG56" s="242">
        <f>T56+V56+X56+Z56+AB56+AD56+AF56</f>
        <v>0</v>
      </c>
      <c r="AH56" s="218" t="str">
        <f t="shared" si="12"/>
        <v/>
      </c>
      <c r="AI56" s="242">
        <f t="shared" si="10"/>
        <v>0</v>
      </c>
      <c r="AJ56" s="503"/>
      <c r="AK56" s="491"/>
      <c r="AL56" s="494"/>
      <c r="AM56" s="503"/>
      <c r="AN56" s="491"/>
      <c r="AO56" s="169"/>
      <c r="AP56" s="169"/>
      <c r="AQ56" s="328"/>
      <c r="AR56" s="379"/>
      <c r="AS56" s="375"/>
      <c r="AT56" s="375"/>
      <c r="AU56" s="56"/>
      <c r="AV56" s="56"/>
      <c r="AW56" s="375"/>
      <c r="AX56" s="336"/>
      <c r="AY56" s="640"/>
      <c r="AZ56" s="594"/>
      <c r="BA56" s="170" t="str">
        <f t="shared" si="6"/>
        <v>No aplica</v>
      </c>
      <c r="BB56" s="580"/>
      <c r="BC56" s="170" t="str">
        <f t="shared" si="7"/>
        <v>No aplica</v>
      </c>
      <c r="BD56" s="200" t="str">
        <f t="shared" si="11"/>
        <v>No aplica</v>
      </c>
      <c r="BE56" s="580"/>
      <c r="BF56" s="580"/>
      <c r="BG56" s="580"/>
      <c r="BH56" s="580"/>
      <c r="BI56" s="580"/>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s="23"/>
      <c r="CV56" s="23"/>
      <c r="CW56" s="23"/>
      <c r="CX56"/>
      <c r="CY56"/>
      <c r="CZ56"/>
      <c r="DA56"/>
      <c r="DB56"/>
      <c r="DC56"/>
      <c r="DD56"/>
      <c r="DE56"/>
      <c r="DF56"/>
      <c r="DG56"/>
      <c r="DH56"/>
      <c r="DI56" s="15"/>
    </row>
    <row r="57" spans="1:113" ht="15.75" hidden="1" customHeight="1" thickBot="1" x14ac:dyDescent="0.3">
      <c r="A57" s="573"/>
      <c r="B57" s="167">
        <f t="shared" si="34"/>
        <v>4</v>
      </c>
      <c r="C57" s="157"/>
      <c r="D57" s="157"/>
      <c r="E57" s="156"/>
      <c r="F57" s="525"/>
      <c r="G57" s="156"/>
      <c r="H57" s="503"/>
      <c r="I57" s="491"/>
      <c r="J57" s="494"/>
      <c r="K57" s="503"/>
      <c r="L57" s="491"/>
      <c r="M57" s="488"/>
      <c r="N57" s="527"/>
      <c r="O57" s="381"/>
      <c r="P57" s="128"/>
      <c r="Q57" s="120"/>
      <c r="R57" s="361"/>
      <c r="S57" s="381"/>
      <c r="T57" s="364">
        <f t="shared" si="0"/>
        <v>0</v>
      </c>
      <c r="U57" s="381"/>
      <c r="V57" s="364">
        <f t="shared" si="1"/>
        <v>0</v>
      </c>
      <c r="W57" s="381"/>
      <c r="X57" s="364">
        <f t="shared" si="2"/>
        <v>0</v>
      </c>
      <c r="Y57" s="381"/>
      <c r="Z57" s="364">
        <f t="shared" si="3"/>
        <v>0</v>
      </c>
      <c r="AA57" s="381"/>
      <c r="AB57" s="364">
        <f t="shared" si="4"/>
        <v>0</v>
      </c>
      <c r="AC57" s="381"/>
      <c r="AD57" s="364">
        <f t="shared" si="5"/>
        <v>0</v>
      </c>
      <c r="AE57" s="381"/>
      <c r="AF57" s="364">
        <f t="shared" si="9"/>
        <v>0</v>
      </c>
      <c r="AG57" s="242">
        <f>T57+V57+X57+Z57+AB57+AD57+AF57</f>
        <v>0</v>
      </c>
      <c r="AH57" s="218" t="str">
        <f t="shared" si="12"/>
        <v/>
      </c>
      <c r="AI57" s="242">
        <f t="shared" si="10"/>
        <v>0</v>
      </c>
      <c r="AJ57" s="503"/>
      <c r="AK57" s="491"/>
      <c r="AL57" s="494"/>
      <c r="AM57" s="503"/>
      <c r="AN57" s="491"/>
      <c r="AO57" s="169"/>
      <c r="AP57" s="169"/>
      <c r="AQ57" s="328"/>
      <c r="AR57" s="379"/>
      <c r="AS57" s="375"/>
      <c r="AT57" s="375"/>
      <c r="AU57" s="56"/>
      <c r="AV57" s="56"/>
      <c r="AW57" s="375"/>
      <c r="AX57" s="330"/>
      <c r="AY57" s="640"/>
      <c r="AZ57" s="594"/>
      <c r="BA57" s="170" t="str">
        <f t="shared" si="6"/>
        <v>No aplica</v>
      </c>
      <c r="BB57" s="580"/>
      <c r="BC57" s="170" t="str">
        <f t="shared" si="7"/>
        <v>No aplica</v>
      </c>
      <c r="BD57" s="200" t="str">
        <f t="shared" si="11"/>
        <v>No aplica</v>
      </c>
      <c r="BE57" s="580"/>
      <c r="BF57" s="580"/>
      <c r="BG57" s="580"/>
      <c r="BH57" s="580"/>
      <c r="BI57" s="580"/>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s="23"/>
      <c r="CV57" s="23"/>
      <c r="CW57" s="23"/>
      <c r="CX57"/>
      <c r="CY57"/>
      <c r="CZ57"/>
      <c r="DA57"/>
      <c r="DB57"/>
      <c r="DC57"/>
      <c r="DD57"/>
      <c r="DE57"/>
      <c r="DF57"/>
      <c r="DG57"/>
      <c r="DH57"/>
      <c r="DI57" s="15"/>
    </row>
    <row r="58" spans="1:113" ht="15.75" hidden="1" customHeight="1" thickBot="1" x14ac:dyDescent="0.3">
      <c r="A58" s="573"/>
      <c r="B58" s="167">
        <f t="shared" si="34"/>
        <v>5</v>
      </c>
      <c r="C58" s="171"/>
      <c r="D58" s="157"/>
      <c r="E58" s="156"/>
      <c r="F58" s="525"/>
      <c r="G58" s="156"/>
      <c r="H58" s="503"/>
      <c r="I58" s="491"/>
      <c r="J58" s="494"/>
      <c r="K58" s="503"/>
      <c r="L58" s="491"/>
      <c r="M58" s="488"/>
      <c r="N58" s="527"/>
      <c r="O58" s="381"/>
      <c r="P58" s="226"/>
      <c r="Q58" s="120"/>
      <c r="R58" s="361"/>
      <c r="S58" s="381"/>
      <c r="T58" s="364">
        <f t="shared" si="0"/>
        <v>0</v>
      </c>
      <c r="U58" s="381"/>
      <c r="V58" s="364">
        <f t="shared" si="1"/>
        <v>0</v>
      </c>
      <c r="W58" s="381"/>
      <c r="X58" s="364">
        <f t="shared" si="2"/>
        <v>0</v>
      </c>
      <c r="Y58" s="381"/>
      <c r="Z58" s="364">
        <f t="shared" si="3"/>
        <v>0</v>
      </c>
      <c r="AA58" s="381"/>
      <c r="AB58" s="364">
        <f t="shared" si="4"/>
        <v>0</v>
      </c>
      <c r="AC58" s="381"/>
      <c r="AD58" s="364">
        <f t="shared" si="5"/>
        <v>0</v>
      </c>
      <c r="AE58" s="381"/>
      <c r="AF58" s="364">
        <f t="shared" si="9"/>
        <v>0</v>
      </c>
      <c r="AG58" s="242">
        <f>T58+V58+X58+Z58+AB58+AD58+AF58</f>
        <v>0</v>
      </c>
      <c r="AH58" s="218" t="str">
        <f t="shared" si="12"/>
        <v/>
      </c>
      <c r="AI58" s="242">
        <f t="shared" si="10"/>
        <v>0</v>
      </c>
      <c r="AJ58" s="503"/>
      <c r="AK58" s="491"/>
      <c r="AL58" s="494"/>
      <c r="AM58" s="503"/>
      <c r="AN58" s="491"/>
      <c r="AO58" s="169"/>
      <c r="AP58" s="169"/>
      <c r="AQ58" s="330"/>
      <c r="AR58" s="379"/>
      <c r="AS58" s="330"/>
      <c r="AT58" s="330"/>
      <c r="AU58" s="330"/>
      <c r="AV58" s="330"/>
      <c r="AW58" s="330"/>
      <c r="AX58" s="330"/>
      <c r="AY58" s="640"/>
      <c r="AZ58" s="594"/>
      <c r="BA58" s="170" t="str">
        <f t="shared" si="6"/>
        <v>No aplica</v>
      </c>
      <c r="BB58" s="580"/>
      <c r="BC58" s="170" t="str">
        <f t="shared" si="7"/>
        <v>No aplica</v>
      </c>
      <c r="BD58" s="200" t="str">
        <f t="shared" si="11"/>
        <v>No aplica</v>
      </c>
      <c r="BE58" s="580"/>
      <c r="BF58" s="580"/>
      <c r="BG58" s="580"/>
      <c r="BH58" s="580"/>
      <c r="BI58" s="580"/>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s="23"/>
      <c r="CV58" s="23"/>
      <c r="CW58" s="23"/>
      <c r="CX58"/>
      <c r="CY58"/>
      <c r="CZ58"/>
      <c r="DA58"/>
      <c r="DB58"/>
      <c r="DC58"/>
      <c r="DD58"/>
      <c r="DE58"/>
      <c r="DF58"/>
      <c r="DG58"/>
      <c r="DH58"/>
      <c r="DI58" s="15"/>
    </row>
    <row r="59" spans="1:113" ht="15.75" hidden="1" customHeight="1" thickBot="1" x14ac:dyDescent="0.3">
      <c r="A59" s="573"/>
      <c r="B59" s="167">
        <f t="shared" si="34"/>
        <v>6</v>
      </c>
      <c r="C59" s="171"/>
      <c r="D59" s="157"/>
      <c r="E59" s="132"/>
      <c r="F59" s="525"/>
      <c r="G59" s="156"/>
      <c r="H59" s="503"/>
      <c r="I59" s="491"/>
      <c r="J59" s="494"/>
      <c r="K59" s="503"/>
      <c r="L59" s="491"/>
      <c r="M59" s="488"/>
      <c r="N59" s="527"/>
      <c r="O59" s="381"/>
      <c r="P59" s="226"/>
      <c r="Q59" s="120"/>
      <c r="R59" s="361"/>
      <c r="S59" s="381"/>
      <c r="T59" s="364">
        <f t="shared" si="0"/>
        <v>0</v>
      </c>
      <c r="U59" s="381"/>
      <c r="V59" s="364">
        <f t="shared" si="1"/>
        <v>0</v>
      </c>
      <c r="W59" s="381"/>
      <c r="X59" s="364">
        <f t="shared" si="2"/>
        <v>0</v>
      </c>
      <c r="Y59" s="381"/>
      <c r="Z59" s="364">
        <f t="shared" si="3"/>
        <v>0</v>
      </c>
      <c r="AA59" s="381"/>
      <c r="AB59" s="364">
        <f t="shared" si="4"/>
        <v>0</v>
      </c>
      <c r="AC59" s="381"/>
      <c r="AD59" s="364">
        <f t="shared" si="5"/>
        <v>0</v>
      </c>
      <c r="AE59" s="381"/>
      <c r="AF59" s="364">
        <f t="shared" si="9"/>
        <v>0</v>
      </c>
      <c r="AG59" s="242">
        <f>T59+V59+X59+Z59+AB59+AD59+AF59</f>
        <v>0</v>
      </c>
      <c r="AH59" s="218" t="str">
        <f t="shared" si="12"/>
        <v/>
      </c>
      <c r="AI59" s="242">
        <f t="shared" si="10"/>
        <v>0</v>
      </c>
      <c r="AJ59" s="503"/>
      <c r="AK59" s="491"/>
      <c r="AL59" s="494"/>
      <c r="AM59" s="503"/>
      <c r="AN59" s="491"/>
      <c r="AO59" s="169"/>
      <c r="AP59" s="169"/>
      <c r="AQ59" s="330"/>
      <c r="AR59" s="379"/>
      <c r="AS59" s="330"/>
      <c r="AT59" s="330"/>
      <c r="AU59" s="330"/>
      <c r="AV59" s="330"/>
      <c r="AW59" s="330"/>
      <c r="AX59" s="330"/>
      <c r="AY59" s="640"/>
      <c r="AZ59" s="594"/>
      <c r="BA59" s="170" t="str">
        <f t="shared" si="6"/>
        <v>No aplica</v>
      </c>
      <c r="BB59" s="580"/>
      <c r="BC59" s="170" t="str">
        <f t="shared" si="7"/>
        <v>No aplica</v>
      </c>
      <c r="BD59" s="200" t="str">
        <f t="shared" si="11"/>
        <v>No aplica</v>
      </c>
      <c r="BE59" s="580"/>
      <c r="BF59" s="580"/>
      <c r="BG59" s="580"/>
      <c r="BH59" s="580"/>
      <c r="BI59" s="580"/>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s="23"/>
      <c r="CV59" s="23"/>
      <c r="CW59" s="23"/>
      <c r="CX59"/>
      <c r="CY59"/>
      <c r="CZ59"/>
      <c r="DA59"/>
      <c r="DB59"/>
      <c r="DC59"/>
      <c r="DD59"/>
      <c r="DE59"/>
      <c r="DF59"/>
      <c r="DG59"/>
      <c r="DH59"/>
      <c r="DI59" s="15"/>
    </row>
    <row r="60" spans="1:113" ht="15.75" hidden="1" customHeight="1" thickBot="1" x14ac:dyDescent="0.3">
      <c r="A60" s="573"/>
      <c r="B60" s="167">
        <f t="shared" si="34"/>
        <v>7</v>
      </c>
      <c r="C60" s="171"/>
      <c r="D60" s="157"/>
      <c r="E60" s="132"/>
      <c r="F60" s="525"/>
      <c r="G60" s="156"/>
      <c r="H60" s="503"/>
      <c r="I60" s="491"/>
      <c r="J60" s="494"/>
      <c r="K60" s="503"/>
      <c r="L60" s="491"/>
      <c r="M60" s="488"/>
      <c r="N60" s="527"/>
      <c r="O60" s="381"/>
      <c r="P60" s="226"/>
      <c r="Q60" s="120"/>
      <c r="R60" s="361"/>
      <c r="S60" s="381"/>
      <c r="T60" s="364">
        <f t="shared" si="0"/>
        <v>0</v>
      </c>
      <c r="U60" s="381"/>
      <c r="V60" s="364">
        <f t="shared" si="1"/>
        <v>0</v>
      </c>
      <c r="W60" s="381"/>
      <c r="X60" s="364">
        <f t="shared" si="2"/>
        <v>0</v>
      </c>
      <c r="Y60" s="381"/>
      <c r="Z60" s="364">
        <f t="shared" si="3"/>
        <v>0</v>
      </c>
      <c r="AA60" s="381"/>
      <c r="AB60" s="364">
        <f t="shared" si="4"/>
        <v>0</v>
      </c>
      <c r="AC60" s="381"/>
      <c r="AD60" s="364">
        <f t="shared" si="5"/>
        <v>0</v>
      </c>
      <c r="AE60" s="381"/>
      <c r="AF60" s="364">
        <f t="shared" si="9"/>
        <v>0</v>
      </c>
      <c r="AG60" s="242">
        <f>T$51+V$51+X$51+Z$51+AB$51+AD$51+AF$51</f>
        <v>0</v>
      </c>
      <c r="AH60" s="218" t="str">
        <f t="shared" si="12"/>
        <v/>
      </c>
      <c r="AI60" s="242">
        <f t="shared" si="10"/>
        <v>0</v>
      </c>
      <c r="AJ60" s="503"/>
      <c r="AK60" s="491"/>
      <c r="AL60" s="494"/>
      <c r="AM60" s="503"/>
      <c r="AN60" s="491"/>
      <c r="AO60" s="169"/>
      <c r="AP60" s="169"/>
      <c r="AQ60" s="330"/>
      <c r="AR60" s="379"/>
      <c r="AS60" s="330"/>
      <c r="AT60" s="330"/>
      <c r="AU60" s="330"/>
      <c r="AV60" s="330"/>
      <c r="AW60" s="330"/>
      <c r="AX60" s="330"/>
      <c r="AY60" s="640"/>
      <c r="AZ60" s="594"/>
      <c r="BA60" s="170" t="str">
        <f t="shared" si="6"/>
        <v>No aplica</v>
      </c>
      <c r="BB60" s="580"/>
      <c r="BC60" s="170" t="str">
        <f t="shared" si="7"/>
        <v>No aplica</v>
      </c>
      <c r="BD60" s="200" t="str">
        <f t="shared" si="11"/>
        <v>No aplica</v>
      </c>
      <c r="BE60" s="580"/>
      <c r="BF60" s="580"/>
      <c r="BG60" s="580"/>
      <c r="BH60" s="580"/>
      <c r="BI60" s="58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s="23"/>
      <c r="CV60" s="23"/>
      <c r="CW60" s="23"/>
      <c r="CX60"/>
      <c r="CY60"/>
      <c r="CZ60"/>
      <c r="DA60"/>
      <c r="DB60"/>
      <c r="DC60"/>
      <c r="DD60"/>
      <c r="DE60"/>
      <c r="DF60"/>
      <c r="DG60"/>
      <c r="DH60"/>
      <c r="DI60" s="15"/>
    </row>
    <row r="61" spans="1:113" ht="15.75" hidden="1" customHeight="1" thickBot="1" x14ac:dyDescent="0.3">
      <c r="A61" s="573"/>
      <c r="B61" s="167">
        <f t="shared" si="34"/>
        <v>8</v>
      </c>
      <c r="C61" s="171"/>
      <c r="D61" s="157"/>
      <c r="E61" s="132"/>
      <c r="F61" s="525"/>
      <c r="G61" s="156"/>
      <c r="H61" s="503"/>
      <c r="I61" s="491"/>
      <c r="J61" s="494"/>
      <c r="K61" s="503"/>
      <c r="L61" s="491"/>
      <c r="M61" s="488"/>
      <c r="N61" s="527"/>
      <c r="O61" s="381"/>
      <c r="P61" s="226"/>
      <c r="Q61" s="120"/>
      <c r="R61" s="361"/>
      <c r="S61" s="381"/>
      <c r="T61" s="364">
        <f t="shared" si="0"/>
        <v>0</v>
      </c>
      <c r="U61" s="381"/>
      <c r="V61" s="364">
        <f t="shared" si="1"/>
        <v>0</v>
      </c>
      <c r="W61" s="381"/>
      <c r="X61" s="364">
        <f t="shared" si="2"/>
        <v>0</v>
      </c>
      <c r="Y61" s="381"/>
      <c r="Z61" s="364">
        <f t="shared" si="3"/>
        <v>0</v>
      </c>
      <c r="AA61" s="381"/>
      <c r="AB61" s="364">
        <f t="shared" si="4"/>
        <v>0</v>
      </c>
      <c r="AC61" s="381"/>
      <c r="AD61" s="364">
        <f t="shared" si="5"/>
        <v>0</v>
      </c>
      <c r="AE61" s="381"/>
      <c r="AF61" s="364">
        <f t="shared" si="9"/>
        <v>0</v>
      </c>
      <c r="AG61" s="242">
        <f>T$52+V$52+X$52+Z$52+AB$52+AD$52+AF$52</f>
        <v>0</v>
      </c>
      <c r="AH61" s="218" t="str">
        <f t="shared" si="12"/>
        <v/>
      </c>
      <c r="AI61" s="242">
        <f t="shared" si="10"/>
        <v>0</v>
      </c>
      <c r="AJ61" s="503"/>
      <c r="AK61" s="491"/>
      <c r="AL61" s="494"/>
      <c r="AM61" s="503"/>
      <c r="AN61" s="491"/>
      <c r="AO61" s="169"/>
      <c r="AP61" s="169"/>
      <c r="AQ61" s="330"/>
      <c r="AR61" s="379"/>
      <c r="AS61" s="330"/>
      <c r="AT61" s="330"/>
      <c r="AU61" s="330"/>
      <c r="AV61" s="330"/>
      <c r="AW61" s="330"/>
      <c r="AX61" s="330"/>
      <c r="AY61" s="640"/>
      <c r="AZ61" s="594"/>
      <c r="BA61" s="170" t="str">
        <f t="shared" si="6"/>
        <v>No aplica</v>
      </c>
      <c r="BB61" s="580"/>
      <c r="BC61" s="170" t="str">
        <f t="shared" si="7"/>
        <v>No aplica</v>
      </c>
      <c r="BD61" s="200" t="str">
        <f t="shared" si="11"/>
        <v>No aplica</v>
      </c>
      <c r="BE61" s="580"/>
      <c r="BF61" s="580"/>
      <c r="BG61" s="580"/>
      <c r="BH61" s="580"/>
      <c r="BI61" s="580"/>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s="23"/>
      <c r="CV61" s="23"/>
      <c r="CW61" s="23"/>
      <c r="CX61"/>
      <c r="CY61"/>
      <c r="CZ61"/>
      <c r="DA61"/>
      <c r="DB61"/>
      <c r="DC61"/>
      <c r="DD61"/>
      <c r="DE61"/>
      <c r="DF61"/>
      <c r="DG61"/>
      <c r="DH61"/>
      <c r="DI61" s="15"/>
    </row>
    <row r="62" spans="1:113" ht="15.75" hidden="1" customHeight="1" thickBot="1" x14ac:dyDescent="0.3">
      <c r="A62" s="578"/>
      <c r="B62" s="167">
        <f t="shared" si="34"/>
        <v>9</v>
      </c>
      <c r="C62" s="171"/>
      <c r="D62" s="157"/>
      <c r="E62" s="132"/>
      <c r="F62" s="526"/>
      <c r="G62" s="156"/>
      <c r="H62" s="515"/>
      <c r="I62" s="492"/>
      <c r="J62" s="495"/>
      <c r="K62" s="515"/>
      <c r="L62" s="492"/>
      <c r="M62" s="489"/>
      <c r="N62" s="527"/>
      <c r="O62" s="381"/>
      <c r="P62" s="226"/>
      <c r="Q62" s="120"/>
      <c r="R62" s="361"/>
      <c r="S62" s="381"/>
      <c r="T62" s="364">
        <f t="shared" si="0"/>
        <v>0</v>
      </c>
      <c r="U62" s="381"/>
      <c r="V62" s="364">
        <f t="shared" si="1"/>
        <v>0</v>
      </c>
      <c r="W62" s="381"/>
      <c r="X62" s="364">
        <f t="shared" si="2"/>
        <v>0</v>
      </c>
      <c r="Y62" s="381"/>
      <c r="Z62" s="364">
        <f t="shared" si="3"/>
        <v>0</v>
      </c>
      <c r="AA62" s="381"/>
      <c r="AB62" s="364">
        <f t="shared" si="4"/>
        <v>0</v>
      </c>
      <c r="AC62" s="381"/>
      <c r="AD62" s="364">
        <f t="shared" si="5"/>
        <v>0</v>
      </c>
      <c r="AE62" s="381"/>
      <c r="AF62" s="364">
        <f t="shared" si="9"/>
        <v>0</v>
      </c>
      <c r="AG62" s="242">
        <f>T$53+V$53+X$53+Z$53+AB$53+AD$53+AF$53</f>
        <v>0</v>
      </c>
      <c r="AH62" s="218" t="str">
        <f t="shared" si="12"/>
        <v/>
      </c>
      <c r="AI62" s="242">
        <f t="shared" si="10"/>
        <v>0</v>
      </c>
      <c r="AJ62" s="515"/>
      <c r="AK62" s="492"/>
      <c r="AL62" s="495"/>
      <c r="AM62" s="515"/>
      <c r="AN62" s="491"/>
      <c r="AO62" s="169"/>
      <c r="AP62" s="169"/>
      <c r="AQ62" s="330"/>
      <c r="AR62" s="379"/>
      <c r="AS62" s="330"/>
      <c r="AT62" s="330"/>
      <c r="AU62" s="330"/>
      <c r="AV62" s="330"/>
      <c r="AW62" s="330"/>
      <c r="AX62" s="330"/>
      <c r="AY62" s="641"/>
      <c r="AZ62" s="595"/>
      <c r="BA62" s="170" t="str">
        <f t="shared" si="6"/>
        <v>No aplica</v>
      </c>
      <c r="BB62" s="581"/>
      <c r="BC62" s="170" t="str">
        <f t="shared" si="7"/>
        <v>No aplica</v>
      </c>
      <c r="BD62" s="200" t="str">
        <f t="shared" si="11"/>
        <v>No aplica</v>
      </c>
      <c r="BE62" s="581"/>
      <c r="BF62" s="581"/>
      <c r="BG62" s="581"/>
      <c r="BH62" s="581"/>
      <c r="BI62" s="581"/>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s="23"/>
      <c r="CV62" s="23"/>
      <c r="CW62" s="23"/>
      <c r="CX62"/>
      <c r="CY62"/>
      <c r="CZ62"/>
      <c r="DA62"/>
      <c r="DB62"/>
      <c r="DC62"/>
      <c r="DD62"/>
      <c r="DE62"/>
      <c r="DF62"/>
      <c r="DG62"/>
      <c r="DH62"/>
      <c r="DI62" s="15"/>
    </row>
    <row r="63" spans="1:113" ht="15.75" hidden="1" customHeight="1" thickBot="1" x14ac:dyDescent="0.3">
      <c r="A63" s="577" t="s">
        <v>210</v>
      </c>
      <c r="B63" s="167">
        <v>1</v>
      </c>
      <c r="C63" s="157"/>
      <c r="D63" s="157"/>
      <c r="E63" s="156"/>
      <c r="F63" s="525"/>
      <c r="G63" s="156"/>
      <c r="H63" s="514"/>
      <c r="I63" s="490" t="str">
        <f>IF(H63=5,"Mas de una vez al año",IF(H63=4,"Al menos una vez en el ultimo año",IF(H63=3,"Al menos una vez en los ultimos 2 años",IF(H63=2,"Al menos una vez en los ultimos 5 años","No se ha presentado en los ultimos 5 años"))))</f>
        <v>No se ha presentado en los ultimos 5 años</v>
      </c>
      <c r="J63" s="493" t="str">
        <f>CONCATENATE(H$54,K$54)</f>
        <v/>
      </c>
      <c r="K63" s="514"/>
      <c r="L63" s="490" t="str">
        <f t="shared" ref="L63" si="43">IF(AM63=5,"Catastrófico - Tendría desastrosas consecuencias o efectos sobre la institución",IF(AM63=4,"Mayor - Tendría altas consecuencias o efectos sobre la institución",IF(AM63=3,"Moderado - Tendría medianas consecuencias o efectos sobre la institución",IF(AM63=2,"Menos - Tendría bajo impacto o efecto sobre la institución",IF(AM63=1,"Insignificante - tendría consecuencias o efectos mínimos en la institución","Digite Valor entre 1 y 5")))))</f>
        <v>Digite Valor entre 1 y 5</v>
      </c>
      <c r="M63" s="487" t="str">
        <f t="shared" ref="M63" si="44">IF(L63="Digite Valor entre 1 y 5","",IF(L63="Digite Valor entre 1 y 5","",IF(COUNTIF(CH$10:CH$17,CONCATENATE(H63,K63)),CH$9,IF(COUNTIF(CI$10:CI$17,CONCATENATE(H63,K63)),CI$9,IF(COUNTIF(CJ$10:CJ$13,CONCATENATE(H63,K63)),CJ$9,CK$9)))))</f>
        <v/>
      </c>
      <c r="N63" s="527" t="str">
        <f t="shared" ref="N63" si="45">IF(M63=CH$9,"E",IF(M63=CI$9,"A",IF(M63=CJ$9,"M",IF(M63=CK$9,"B",""))))</f>
        <v/>
      </c>
      <c r="O63" s="381"/>
      <c r="P63" s="166"/>
      <c r="Q63" s="120"/>
      <c r="R63" s="361"/>
      <c r="S63" s="381"/>
      <c r="T63" s="364">
        <f t="shared" si="0"/>
        <v>0</v>
      </c>
      <c r="U63" s="381"/>
      <c r="V63" s="364">
        <f t="shared" si="1"/>
        <v>0</v>
      </c>
      <c r="W63" s="381"/>
      <c r="X63" s="364">
        <f t="shared" si="2"/>
        <v>0</v>
      </c>
      <c r="Y63" s="381"/>
      <c r="Z63" s="364">
        <f t="shared" si="3"/>
        <v>0</v>
      </c>
      <c r="AA63" s="381"/>
      <c r="AB63" s="364">
        <f t="shared" si="4"/>
        <v>0</v>
      </c>
      <c r="AC63" s="381"/>
      <c r="AD63" s="364">
        <f t="shared" si="5"/>
        <v>0</v>
      </c>
      <c r="AE63" s="381"/>
      <c r="AF63" s="364">
        <f t="shared" si="9"/>
        <v>0</v>
      </c>
      <c r="AG63" s="242">
        <f t="shared" ref="AG63:AG68" si="46">T63+V63+X63+Z63+AB63+AD63+AF63</f>
        <v>0</v>
      </c>
      <c r="AH63" s="218" t="str">
        <f t="shared" si="12"/>
        <v/>
      </c>
      <c r="AI63" s="242">
        <f t="shared" si="10"/>
        <v>0</v>
      </c>
      <c r="AJ63" s="514" t="str">
        <f>BG63</f>
        <v/>
      </c>
      <c r="AK63" s="490" t="str">
        <f t="shared" ref="AK63" si="47">IF(AJ63=5,"Mas de una vez al año",IF(AJ63=4,"Al menos una vez en el ultimo año",IF(AJ63=3,"Al menos una vez en los ultimos 2 años",IF(AJ63=2,"Al menos una vez en los ultimos 5 años","No se ha presentado en los ultimos 5 años"))))</f>
        <v>No se ha presentado en los ultimos 5 años</v>
      </c>
      <c r="AL63" s="493" t="str">
        <f>BH63</f>
        <v/>
      </c>
      <c r="AM63" s="514" t="str">
        <f>BI63</f>
        <v/>
      </c>
      <c r="AN63" s="491" t="str">
        <f t="shared" ref="AN63" si="48">IF(AM63=5,"Catastrófico - Tendría desastrosas consecuencias o efectos sobre la institución",IF(AM63=4,"Mayor - Tendría altas consecuencias o efectos sobre la institución",IF(AM63=3,"Moderado - Tendría medianas consecuencias o efectos sobre la institución",IF(AM63=2,"Menos - Tendría bajo impacto o efecto sobre la institución",IF(AM63=1,"Insignificante - tendría consecuencias o efectos mínimos en la institución","Digite Valor entre 1 y 5")))))</f>
        <v>Digite Valor entre 1 y 5</v>
      </c>
      <c r="AO63" s="169"/>
      <c r="AP63" s="169"/>
      <c r="AQ63" s="375"/>
      <c r="AR63" s="379"/>
      <c r="AS63" s="375"/>
      <c r="AT63" s="375"/>
      <c r="AU63" s="56"/>
      <c r="AV63" s="56"/>
      <c r="AW63" s="376"/>
      <c r="AX63" s="376"/>
      <c r="AY63" s="642"/>
      <c r="AZ63" s="593">
        <f>H63</f>
        <v>0</v>
      </c>
      <c r="BA63" s="170" t="str">
        <f t="shared" si="6"/>
        <v>No aplica</v>
      </c>
      <c r="BB63" s="579">
        <f t="shared" ref="BB63" si="49">K63</f>
        <v>0</v>
      </c>
      <c r="BC63" s="170" t="str">
        <f t="shared" si="7"/>
        <v>No aplica</v>
      </c>
      <c r="BD63" s="200" t="str">
        <f t="shared" si="11"/>
        <v>No aplica0</v>
      </c>
      <c r="BE63" s="579" t="str">
        <f t="shared" ref="BE63" si="50">IF(R63="","",SUMIF(R63:R71,"Afecta la Probabilidad",BA63:BA71))</f>
        <v/>
      </c>
      <c r="BF63" s="579" t="str">
        <f t="shared" ref="BF63" si="51">IF(R63="","",SUMIF(R63:R71,"Afecta el Impacto",BC63:BC71))</f>
        <v/>
      </c>
      <c r="BG63" s="579" t="str">
        <f>IF(BE63="","",IF(H63-BE63&lt;=0,1,H63-BE63))</f>
        <v/>
      </c>
      <c r="BH63" s="579" t="str">
        <f>CONCATENATE(BG63,BI63)</f>
        <v/>
      </c>
      <c r="BI63" s="579" t="str">
        <f>IF(K63="","",IF(K63-BF63&lt;0,1,K63-BF63))</f>
        <v/>
      </c>
      <c r="BJ63"/>
      <c r="BK63"/>
      <c r="BL63"/>
      <c r="BM63"/>
      <c r="BN63"/>
      <c r="BO63"/>
      <c r="BP63"/>
      <c r="BQ63"/>
      <c r="BR63"/>
      <c r="BS63"/>
      <c r="BT63"/>
      <c r="BU63"/>
      <c r="BV63"/>
      <c r="BW63"/>
      <c r="BX63"/>
      <c r="BY63"/>
      <c r="BZ63"/>
      <c r="CA63"/>
      <c r="CB63"/>
      <c r="CC63"/>
      <c r="CD63"/>
      <c r="CE63"/>
      <c r="CF63"/>
      <c r="CG63"/>
      <c r="CH63" s="98"/>
      <c r="CI63" s="98"/>
      <c r="CJ63" s="98"/>
      <c r="CK63" s="98"/>
      <c r="CL63"/>
      <c r="CM63"/>
      <c r="CN63"/>
      <c r="CO63"/>
      <c r="CP63"/>
      <c r="CQ63"/>
      <c r="CR63"/>
      <c r="CS63"/>
      <c r="CT63"/>
      <c r="CU63" s="23"/>
      <c r="CV63" s="23"/>
      <c r="CW63" s="23"/>
      <c r="CX63"/>
      <c r="CY63"/>
      <c r="CZ63"/>
      <c r="DA63"/>
      <c r="DB63"/>
      <c r="DC63"/>
      <c r="DD63"/>
      <c r="DE63"/>
      <c r="DF63"/>
      <c r="DG63"/>
      <c r="DH63"/>
      <c r="DI63" s="15"/>
    </row>
    <row r="64" spans="1:113" ht="15.75" hidden="1" customHeight="1" thickBot="1" x14ac:dyDescent="0.3">
      <c r="A64" s="573"/>
      <c r="B64" s="167">
        <f t="shared" si="34"/>
        <v>2</v>
      </c>
      <c r="C64" s="157"/>
      <c r="D64" s="157"/>
      <c r="E64" s="156"/>
      <c r="F64" s="525"/>
      <c r="G64" s="156"/>
      <c r="H64" s="503"/>
      <c r="I64" s="491"/>
      <c r="J64" s="494"/>
      <c r="K64" s="503"/>
      <c r="L64" s="491"/>
      <c r="M64" s="488"/>
      <c r="N64" s="527"/>
      <c r="O64" s="381"/>
      <c r="P64" s="166"/>
      <c r="Q64" s="120"/>
      <c r="R64" s="361"/>
      <c r="S64" s="381"/>
      <c r="T64" s="364">
        <f t="shared" si="0"/>
        <v>0</v>
      </c>
      <c r="U64" s="381"/>
      <c r="V64" s="364">
        <f t="shared" si="1"/>
        <v>0</v>
      </c>
      <c r="W64" s="381"/>
      <c r="X64" s="364">
        <f t="shared" si="2"/>
        <v>0</v>
      </c>
      <c r="Y64" s="381"/>
      <c r="Z64" s="364">
        <f t="shared" si="3"/>
        <v>0</v>
      </c>
      <c r="AA64" s="381"/>
      <c r="AB64" s="364">
        <f t="shared" si="4"/>
        <v>0</v>
      </c>
      <c r="AC64" s="381"/>
      <c r="AD64" s="364">
        <f t="shared" si="5"/>
        <v>0</v>
      </c>
      <c r="AE64" s="381"/>
      <c r="AF64" s="364">
        <f t="shared" si="9"/>
        <v>0</v>
      </c>
      <c r="AG64" s="242">
        <f t="shared" si="46"/>
        <v>0</v>
      </c>
      <c r="AH64" s="218" t="str">
        <f t="shared" si="12"/>
        <v/>
      </c>
      <c r="AI64" s="242">
        <f t="shared" si="10"/>
        <v>0</v>
      </c>
      <c r="AJ64" s="503"/>
      <c r="AK64" s="491"/>
      <c r="AL64" s="494"/>
      <c r="AM64" s="503"/>
      <c r="AN64" s="491"/>
      <c r="AO64" s="169"/>
      <c r="AP64" s="169"/>
      <c r="AQ64" s="375"/>
      <c r="AR64" s="379"/>
      <c r="AS64" s="375"/>
      <c r="AT64" s="375"/>
      <c r="AU64" s="56"/>
      <c r="AV64" s="56"/>
      <c r="AW64" s="376"/>
      <c r="AX64" s="335"/>
      <c r="AY64" s="643"/>
      <c r="AZ64" s="594"/>
      <c r="BA64" s="170" t="str">
        <f t="shared" si="6"/>
        <v>No aplica</v>
      </c>
      <c r="BB64" s="580"/>
      <c r="BC64" s="170" t="str">
        <f t="shared" si="7"/>
        <v>No aplica</v>
      </c>
      <c r="BD64" s="200" t="str">
        <f t="shared" si="11"/>
        <v>No aplica</v>
      </c>
      <c r="BE64" s="580"/>
      <c r="BF64" s="580"/>
      <c r="BG64" s="580"/>
      <c r="BH64" s="580"/>
      <c r="BI64" s="580"/>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s="23"/>
      <c r="CV64" s="23"/>
      <c r="CW64" s="23"/>
      <c r="CX64"/>
      <c r="CY64"/>
      <c r="CZ64"/>
      <c r="DA64"/>
      <c r="DB64"/>
      <c r="DC64"/>
      <c r="DD64"/>
      <c r="DE64"/>
      <c r="DF64"/>
      <c r="DG64"/>
      <c r="DH64"/>
      <c r="DI64" s="15"/>
    </row>
    <row r="65" spans="1:113" ht="15.75" hidden="1" customHeight="1" thickBot="1" x14ac:dyDescent="0.3">
      <c r="A65" s="573"/>
      <c r="B65" s="167">
        <f t="shared" si="34"/>
        <v>3</v>
      </c>
      <c r="C65" s="157"/>
      <c r="D65" s="157"/>
      <c r="E65" s="156"/>
      <c r="F65" s="525"/>
      <c r="G65" s="156"/>
      <c r="H65" s="503"/>
      <c r="I65" s="491"/>
      <c r="J65" s="494"/>
      <c r="K65" s="503"/>
      <c r="L65" s="491"/>
      <c r="M65" s="488"/>
      <c r="N65" s="527"/>
      <c r="O65" s="381"/>
      <c r="P65" s="166"/>
      <c r="Q65" s="120"/>
      <c r="R65" s="361"/>
      <c r="S65" s="381"/>
      <c r="T65" s="364">
        <f t="shared" si="0"/>
        <v>0</v>
      </c>
      <c r="U65" s="381"/>
      <c r="V65" s="364">
        <f t="shared" si="1"/>
        <v>0</v>
      </c>
      <c r="W65" s="381"/>
      <c r="X65" s="364">
        <f t="shared" si="2"/>
        <v>0</v>
      </c>
      <c r="Y65" s="381"/>
      <c r="Z65" s="364">
        <f t="shared" si="3"/>
        <v>0</v>
      </c>
      <c r="AA65" s="381"/>
      <c r="AB65" s="364">
        <f t="shared" si="4"/>
        <v>0</v>
      </c>
      <c r="AC65" s="381"/>
      <c r="AD65" s="364">
        <f t="shared" si="5"/>
        <v>0</v>
      </c>
      <c r="AE65" s="381"/>
      <c r="AF65" s="364">
        <f t="shared" si="9"/>
        <v>0</v>
      </c>
      <c r="AG65" s="242">
        <f t="shared" si="46"/>
        <v>0</v>
      </c>
      <c r="AH65" s="218" t="str">
        <f t="shared" si="12"/>
        <v/>
      </c>
      <c r="AI65" s="242">
        <f t="shared" si="10"/>
        <v>0</v>
      </c>
      <c r="AJ65" s="503"/>
      <c r="AK65" s="491"/>
      <c r="AL65" s="494"/>
      <c r="AM65" s="503"/>
      <c r="AN65" s="491"/>
      <c r="AO65" s="169"/>
      <c r="AP65" s="169"/>
      <c r="AQ65" s="328"/>
      <c r="AR65" s="379"/>
      <c r="AS65" s="375"/>
      <c r="AT65" s="375"/>
      <c r="AU65" s="56"/>
      <c r="AV65" s="56"/>
      <c r="AW65" s="375"/>
      <c r="AX65" s="336"/>
      <c r="AY65" s="643"/>
      <c r="AZ65" s="594"/>
      <c r="BA65" s="170" t="str">
        <f t="shared" si="6"/>
        <v>No aplica</v>
      </c>
      <c r="BB65" s="580"/>
      <c r="BC65" s="170" t="str">
        <f t="shared" si="7"/>
        <v>No aplica</v>
      </c>
      <c r="BD65" s="200" t="str">
        <f t="shared" si="11"/>
        <v>No aplica</v>
      </c>
      <c r="BE65" s="580"/>
      <c r="BF65" s="580"/>
      <c r="BG65" s="580"/>
      <c r="BH65" s="580"/>
      <c r="BI65" s="580"/>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s="23"/>
      <c r="CV65" s="23"/>
      <c r="CW65" s="23"/>
      <c r="CX65"/>
      <c r="CY65"/>
      <c r="CZ65"/>
      <c r="DA65"/>
      <c r="DB65"/>
      <c r="DC65"/>
      <c r="DD65"/>
      <c r="DE65"/>
      <c r="DF65"/>
      <c r="DG65"/>
      <c r="DH65"/>
      <c r="DI65" s="15"/>
    </row>
    <row r="66" spans="1:113" ht="15.75" hidden="1" customHeight="1" thickBot="1" x14ac:dyDescent="0.3">
      <c r="A66" s="573"/>
      <c r="B66" s="167">
        <f t="shared" si="34"/>
        <v>4</v>
      </c>
      <c r="C66" s="157"/>
      <c r="D66" s="157"/>
      <c r="E66" s="156"/>
      <c r="F66" s="525"/>
      <c r="G66" s="156"/>
      <c r="H66" s="503"/>
      <c r="I66" s="491"/>
      <c r="J66" s="494"/>
      <c r="K66" s="503"/>
      <c r="L66" s="491"/>
      <c r="M66" s="488"/>
      <c r="N66" s="527"/>
      <c r="O66" s="381"/>
      <c r="P66" s="128"/>
      <c r="Q66" s="120"/>
      <c r="R66" s="361"/>
      <c r="S66" s="381"/>
      <c r="T66" s="364">
        <f t="shared" si="0"/>
        <v>0</v>
      </c>
      <c r="U66" s="381"/>
      <c r="V66" s="364">
        <f t="shared" si="1"/>
        <v>0</v>
      </c>
      <c r="W66" s="381"/>
      <c r="X66" s="364">
        <f t="shared" si="2"/>
        <v>0</v>
      </c>
      <c r="Y66" s="381"/>
      <c r="Z66" s="364">
        <f t="shared" si="3"/>
        <v>0</v>
      </c>
      <c r="AA66" s="381"/>
      <c r="AB66" s="364">
        <f t="shared" si="4"/>
        <v>0</v>
      </c>
      <c r="AC66" s="381"/>
      <c r="AD66" s="364">
        <f t="shared" si="5"/>
        <v>0</v>
      </c>
      <c r="AE66" s="381"/>
      <c r="AF66" s="364">
        <f t="shared" si="9"/>
        <v>0</v>
      </c>
      <c r="AG66" s="242">
        <f t="shared" si="46"/>
        <v>0</v>
      </c>
      <c r="AH66" s="218" t="str">
        <f t="shared" si="12"/>
        <v/>
      </c>
      <c r="AI66" s="242">
        <f t="shared" si="10"/>
        <v>0</v>
      </c>
      <c r="AJ66" s="503"/>
      <c r="AK66" s="491"/>
      <c r="AL66" s="494"/>
      <c r="AM66" s="503"/>
      <c r="AN66" s="491"/>
      <c r="AO66" s="169"/>
      <c r="AP66" s="169"/>
      <c r="AQ66" s="328"/>
      <c r="AR66" s="379"/>
      <c r="AS66" s="375"/>
      <c r="AT66" s="375"/>
      <c r="AU66" s="56"/>
      <c r="AV66" s="56"/>
      <c r="AW66" s="375"/>
      <c r="AX66" s="330"/>
      <c r="AY66" s="643"/>
      <c r="AZ66" s="594"/>
      <c r="BA66" s="170" t="str">
        <f t="shared" si="6"/>
        <v>No aplica</v>
      </c>
      <c r="BB66" s="580"/>
      <c r="BC66" s="170" t="str">
        <f t="shared" si="7"/>
        <v>No aplica</v>
      </c>
      <c r="BD66" s="200" t="str">
        <f t="shared" si="11"/>
        <v>No aplica</v>
      </c>
      <c r="BE66" s="580"/>
      <c r="BF66" s="580"/>
      <c r="BG66" s="580"/>
      <c r="BH66" s="580"/>
      <c r="BI66" s="580"/>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s="23"/>
      <c r="CV66" s="23"/>
      <c r="CW66" s="23"/>
      <c r="CX66"/>
      <c r="CY66"/>
      <c r="CZ66"/>
      <c r="DA66"/>
      <c r="DB66"/>
      <c r="DC66"/>
      <c r="DD66"/>
      <c r="DE66"/>
      <c r="DF66"/>
      <c r="DG66"/>
      <c r="DH66"/>
      <c r="DI66" s="15"/>
    </row>
    <row r="67" spans="1:113" ht="15.75" hidden="1" customHeight="1" thickBot="1" x14ac:dyDescent="0.3">
      <c r="A67" s="573"/>
      <c r="B67" s="167">
        <f t="shared" si="34"/>
        <v>5</v>
      </c>
      <c r="C67" s="171"/>
      <c r="D67" s="157"/>
      <c r="E67" s="156"/>
      <c r="F67" s="525"/>
      <c r="G67" s="156"/>
      <c r="H67" s="503"/>
      <c r="I67" s="491"/>
      <c r="J67" s="494"/>
      <c r="K67" s="503"/>
      <c r="L67" s="491"/>
      <c r="M67" s="488"/>
      <c r="N67" s="527"/>
      <c r="O67" s="381"/>
      <c r="P67" s="226"/>
      <c r="Q67" s="120"/>
      <c r="R67" s="361"/>
      <c r="S67" s="381"/>
      <c r="T67" s="364">
        <f t="shared" si="0"/>
        <v>0</v>
      </c>
      <c r="U67" s="381"/>
      <c r="V67" s="364">
        <f t="shared" si="1"/>
        <v>0</v>
      </c>
      <c r="W67" s="381"/>
      <c r="X67" s="364">
        <f t="shared" si="2"/>
        <v>0</v>
      </c>
      <c r="Y67" s="381"/>
      <c r="Z67" s="364">
        <f t="shared" si="3"/>
        <v>0</v>
      </c>
      <c r="AA67" s="381"/>
      <c r="AB67" s="364">
        <f t="shared" si="4"/>
        <v>0</v>
      </c>
      <c r="AC67" s="381"/>
      <c r="AD67" s="364">
        <f t="shared" si="5"/>
        <v>0</v>
      </c>
      <c r="AE67" s="381"/>
      <c r="AF67" s="364">
        <f t="shared" si="9"/>
        <v>0</v>
      </c>
      <c r="AG67" s="242">
        <f t="shared" si="46"/>
        <v>0</v>
      </c>
      <c r="AH67" s="218" t="str">
        <f t="shared" si="12"/>
        <v/>
      </c>
      <c r="AI67" s="242">
        <f t="shared" si="10"/>
        <v>0</v>
      </c>
      <c r="AJ67" s="503"/>
      <c r="AK67" s="491"/>
      <c r="AL67" s="494"/>
      <c r="AM67" s="503"/>
      <c r="AN67" s="491"/>
      <c r="AO67" s="169"/>
      <c r="AP67" s="169"/>
      <c r="AQ67" s="330"/>
      <c r="AR67" s="379"/>
      <c r="AS67" s="330"/>
      <c r="AT67" s="330"/>
      <c r="AU67" s="330"/>
      <c r="AV67" s="330"/>
      <c r="AW67" s="330"/>
      <c r="AX67" s="330"/>
      <c r="AY67" s="643"/>
      <c r="AZ67" s="594"/>
      <c r="BA67" s="170" t="str">
        <f t="shared" si="6"/>
        <v>No aplica</v>
      </c>
      <c r="BB67" s="580"/>
      <c r="BC67" s="170" t="str">
        <f t="shared" si="7"/>
        <v>No aplica</v>
      </c>
      <c r="BD67" s="200" t="str">
        <f t="shared" si="11"/>
        <v>No aplica</v>
      </c>
      <c r="BE67" s="580"/>
      <c r="BF67" s="580"/>
      <c r="BG67" s="580"/>
      <c r="BH67" s="580"/>
      <c r="BI67" s="580"/>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s="23"/>
      <c r="CV67" s="23"/>
      <c r="CW67" s="23"/>
      <c r="CX67"/>
      <c r="CY67"/>
      <c r="CZ67"/>
      <c r="DA67"/>
      <c r="DB67"/>
      <c r="DC67"/>
      <c r="DD67"/>
      <c r="DE67"/>
      <c r="DF67"/>
      <c r="DG67"/>
      <c r="DH67"/>
      <c r="DI67" s="15"/>
    </row>
    <row r="68" spans="1:113" ht="15.75" hidden="1" customHeight="1" thickBot="1" x14ac:dyDescent="0.3">
      <c r="A68" s="573"/>
      <c r="B68" s="167">
        <f t="shared" si="34"/>
        <v>6</v>
      </c>
      <c r="C68" s="171"/>
      <c r="D68" s="157"/>
      <c r="E68" s="132"/>
      <c r="F68" s="525"/>
      <c r="G68" s="156"/>
      <c r="H68" s="503"/>
      <c r="I68" s="491"/>
      <c r="J68" s="494"/>
      <c r="K68" s="503"/>
      <c r="L68" s="491"/>
      <c r="M68" s="488"/>
      <c r="N68" s="527"/>
      <c r="O68" s="381"/>
      <c r="P68" s="226"/>
      <c r="Q68" s="120"/>
      <c r="R68" s="361"/>
      <c r="S68" s="381"/>
      <c r="T68" s="364">
        <f t="shared" si="0"/>
        <v>0</v>
      </c>
      <c r="U68" s="381"/>
      <c r="V68" s="364">
        <f t="shared" si="1"/>
        <v>0</v>
      </c>
      <c r="W68" s="381"/>
      <c r="X68" s="364">
        <f t="shared" si="2"/>
        <v>0</v>
      </c>
      <c r="Y68" s="381"/>
      <c r="Z68" s="364">
        <f t="shared" si="3"/>
        <v>0</v>
      </c>
      <c r="AA68" s="381"/>
      <c r="AB68" s="364">
        <f t="shared" si="4"/>
        <v>0</v>
      </c>
      <c r="AC68" s="381"/>
      <c r="AD68" s="364">
        <f t="shared" si="5"/>
        <v>0</v>
      </c>
      <c r="AE68" s="381"/>
      <c r="AF68" s="364">
        <f t="shared" si="9"/>
        <v>0</v>
      </c>
      <c r="AG68" s="242">
        <f t="shared" si="46"/>
        <v>0</v>
      </c>
      <c r="AH68" s="218" t="str">
        <f t="shared" si="12"/>
        <v/>
      </c>
      <c r="AI68" s="242">
        <f t="shared" si="10"/>
        <v>0</v>
      </c>
      <c r="AJ68" s="503"/>
      <c r="AK68" s="491"/>
      <c r="AL68" s="494"/>
      <c r="AM68" s="503"/>
      <c r="AN68" s="491"/>
      <c r="AO68" s="169"/>
      <c r="AP68" s="169"/>
      <c r="AQ68" s="330"/>
      <c r="AR68" s="379"/>
      <c r="AS68" s="330"/>
      <c r="AT68" s="330"/>
      <c r="AU68" s="330"/>
      <c r="AV68" s="330"/>
      <c r="AW68" s="330"/>
      <c r="AX68" s="330"/>
      <c r="AY68" s="643"/>
      <c r="AZ68" s="594"/>
      <c r="BA68" s="170" t="str">
        <f t="shared" si="6"/>
        <v>No aplica</v>
      </c>
      <c r="BB68" s="580"/>
      <c r="BC68" s="170" t="str">
        <f t="shared" si="7"/>
        <v>No aplica</v>
      </c>
      <c r="BD68" s="200" t="str">
        <f t="shared" si="11"/>
        <v>No aplica</v>
      </c>
      <c r="BE68" s="580"/>
      <c r="BF68" s="580"/>
      <c r="BG68" s="580"/>
      <c r="BH68" s="580"/>
      <c r="BI68" s="580"/>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s="23"/>
      <c r="CV68" s="23"/>
      <c r="CW68" s="23"/>
      <c r="CX68"/>
      <c r="CY68"/>
      <c r="CZ68"/>
      <c r="DA68"/>
      <c r="DB68"/>
      <c r="DC68"/>
      <c r="DD68"/>
      <c r="DE68"/>
      <c r="DF68"/>
      <c r="DG68"/>
      <c r="DH68"/>
      <c r="DI68" s="15"/>
    </row>
    <row r="69" spans="1:113" ht="15.75" hidden="1" customHeight="1" thickBot="1" x14ac:dyDescent="0.3">
      <c r="A69" s="573"/>
      <c r="B69" s="167">
        <f t="shared" si="34"/>
        <v>7</v>
      </c>
      <c r="C69" s="171"/>
      <c r="D69" s="157"/>
      <c r="E69" s="132"/>
      <c r="F69" s="525"/>
      <c r="G69" s="156"/>
      <c r="H69" s="503"/>
      <c r="I69" s="491"/>
      <c r="J69" s="494"/>
      <c r="K69" s="503"/>
      <c r="L69" s="491"/>
      <c r="M69" s="488"/>
      <c r="N69" s="527"/>
      <c r="O69" s="381"/>
      <c r="P69" s="226"/>
      <c r="Q69" s="120"/>
      <c r="R69" s="361"/>
      <c r="S69" s="381"/>
      <c r="T69" s="364">
        <f t="shared" si="0"/>
        <v>0</v>
      </c>
      <c r="U69" s="381"/>
      <c r="V69" s="364">
        <f t="shared" si="1"/>
        <v>0</v>
      </c>
      <c r="W69" s="381"/>
      <c r="X69" s="364">
        <f t="shared" si="2"/>
        <v>0</v>
      </c>
      <c r="Y69" s="381"/>
      <c r="Z69" s="364">
        <f t="shared" si="3"/>
        <v>0</v>
      </c>
      <c r="AA69" s="381"/>
      <c r="AB69" s="364">
        <f t="shared" si="4"/>
        <v>0</v>
      </c>
      <c r="AC69" s="381"/>
      <c r="AD69" s="364">
        <f t="shared" si="5"/>
        <v>0</v>
      </c>
      <c r="AE69" s="381"/>
      <c r="AF69" s="364">
        <f t="shared" si="9"/>
        <v>0</v>
      </c>
      <c r="AG69" s="242">
        <f>T$51+V$51+X$51+Z$51+AB$51+AD$51+AF$51</f>
        <v>0</v>
      </c>
      <c r="AH69" s="218" t="str">
        <f t="shared" si="12"/>
        <v/>
      </c>
      <c r="AI69" s="242">
        <f t="shared" si="10"/>
        <v>0</v>
      </c>
      <c r="AJ69" s="503"/>
      <c r="AK69" s="491"/>
      <c r="AL69" s="494"/>
      <c r="AM69" s="503"/>
      <c r="AN69" s="491"/>
      <c r="AO69" s="169"/>
      <c r="AP69" s="169"/>
      <c r="AQ69" s="330"/>
      <c r="AR69" s="379"/>
      <c r="AS69" s="330"/>
      <c r="AT69" s="330"/>
      <c r="AU69" s="330"/>
      <c r="AV69" s="330"/>
      <c r="AW69" s="330"/>
      <c r="AX69" s="330"/>
      <c r="AY69" s="643"/>
      <c r="AZ69" s="594"/>
      <c r="BA69" s="170" t="str">
        <f t="shared" si="6"/>
        <v>No aplica</v>
      </c>
      <c r="BB69" s="580"/>
      <c r="BC69" s="170" t="str">
        <f t="shared" si="7"/>
        <v>No aplica</v>
      </c>
      <c r="BD69" s="200" t="str">
        <f t="shared" si="11"/>
        <v>No aplica</v>
      </c>
      <c r="BE69" s="580"/>
      <c r="BF69" s="580"/>
      <c r="BG69" s="580"/>
      <c r="BH69" s="580"/>
      <c r="BI69" s="580"/>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s="23"/>
      <c r="CV69" s="23"/>
      <c r="CW69" s="23"/>
      <c r="CX69"/>
      <c r="CY69"/>
      <c r="CZ69"/>
      <c r="DA69"/>
      <c r="DB69"/>
      <c r="DC69"/>
      <c r="DD69"/>
      <c r="DE69"/>
      <c r="DF69"/>
      <c r="DG69"/>
      <c r="DH69"/>
      <c r="DI69" s="15"/>
    </row>
    <row r="70" spans="1:113" ht="15.75" hidden="1" customHeight="1" thickBot="1" x14ac:dyDescent="0.3">
      <c r="A70" s="573"/>
      <c r="B70" s="167">
        <f t="shared" si="34"/>
        <v>8</v>
      </c>
      <c r="C70" s="171"/>
      <c r="D70" s="157"/>
      <c r="E70" s="132"/>
      <c r="F70" s="525"/>
      <c r="G70" s="156"/>
      <c r="H70" s="503"/>
      <c r="I70" s="491"/>
      <c r="J70" s="494"/>
      <c r="K70" s="503"/>
      <c r="L70" s="491"/>
      <c r="M70" s="488"/>
      <c r="N70" s="527"/>
      <c r="O70" s="381"/>
      <c r="P70" s="226"/>
      <c r="Q70" s="120"/>
      <c r="R70" s="361"/>
      <c r="S70" s="381"/>
      <c r="T70" s="364">
        <f t="shared" si="0"/>
        <v>0</v>
      </c>
      <c r="U70" s="381"/>
      <c r="V70" s="364">
        <f t="shared" si="1"/>
        <v>0</v>
      </c>
      <c r="W70" s="381"/>
      <c r="X70" s="364">
        <f t="shared" si="2"/>
        <v>0</v>
      </c>
      <c r="Y70" s="381"/>
      <c r="Z70" s="364">
        <f t="shared" si="3"/>
        <v>0</v>
      </c>
      <c r="AA70" s="381"/>
      <c r="AB70" s="364">
        <f t="shared" si="4"/>
        <v>0</v>
      </c>
      <c r="AC70" s="381"/>
      <c r="AD70" s="364">
        <f t="shared" si="5"/>
        <v>0</v>
      </c>
      <c r="AE70" s="381"/>
      <c r="AF70" s="364">
        <f t="shared" si="9"/>
        <v>0</v>
      </c>
      <c r="AG70" s="242">
        <f>T$52+V$52+X$52+Z$52+AB$52+AD$52+AF$52</f>
        <v>0</v>
      </c>
      <c r="AH70" s="218" t="str">
        <f t="shared" si="12"/>
        <v/>
      </c>
      <c r="AI70" s="242">
        <f t="shared" si="10"/>
        <v>0</v>
      </c>
      <c r="AJ70" s="503"/>
      <c r="AK70" s="491"/>
      <c r="AL70" s="494"/>
      <c r="AM70" s="503"/>
      <c r="AN70" s="491"/>
      <c r="AO70" s="169"/>
      <c r="AP70" s="169"/>
      <c r="AQ70" s="330"/>
      <c r="AR70" s="379"/>
      <c r="AS70" s="330"/>
      <c r="AT70" s="330"/>
      <c r="AU70" s="330"/>
      <c r="AV70" s="330"/>
      <c r="AW70" s="330"/>
      <c r="AX70" s="330"/>
      <c r="AY70" s="643"/>
      <c r="AZ70" s="594"/>
      <c r="BA70" s="170" t="str">
        <f t="shared" si="6"/>
        <v>No aplica</v>
      </c>
      <c r="BB70" s="580"/>
      <c r="BC70" s="170" t="str">
        <f t="shared" si="7"/>
        <v>No aplica</v>
      </c>
      <c r="BD70" s="200" t="str">
        <f t="shared" si="11"/>
        <v>No aplica</v>
      </c>
      <c r="BE70" s="580"/>
      <c r="BF70" s="580"/>
      <c r="BG70" s="580"/>
      <c r="BH70" s="580"/>
      <c r="BI70" s="58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s="23"/>
      <c r="CV70" s="23"/>
      <c r="CW70" s="23"/>
      <c r="CX70"/>
      <c r="CY70"/>
      <c r="CZ70"/>
      <c r="DA70"/>
      <c r="DB70"/>
      <c r="DC70"/>
      <c r="DD70"/>
      <c r="DE70"/>
      <c r="DF70"/>
      <c r="DG70"/>
      <c r="DH70"/>
      <c r="DI70" s="15"/>
    </row>
    <row r="71" spans="1:113" ht="15.75" hidden="1" customHeight="1" thickBot="1" x14ac:dyDescent="0.3">
      <c r="A71" s="578"/>
      <c r="B71" s="167">
        <f t="shared" si="34"/>
        <v>9</v>
      </c>
      <c r="C71" s="171"/>
      <c r="D71" s="156"/>
      <c r="E71" s="156"/>
      <c r="F71" s="526"/>
      <c r="G71" s="156"/>
      <c r="H71" s="515"/>
      <c r="I71" s="492"/>
      <c r="J71" s="495"/>
      <c r="K71" s="515"/>
      <c r="L71" s="492"/>
      <c r="M71" s="489"/>
      <c r="N71" s="527"/>
      <c r="O71" s="381"/>
      <c r="P71" s="226"/>
      <c r="Q71" s="120"/>
      <c r="R71" s="361"/>
      <c r="S71" s="381"/>
      <c r="T71" s="364">
        <f t="shared" si="0"/>
        <v>0</v>
      </c>
      <c r="U71" s="381"/>
      <c r="V71" s="364">
        <f t="shared" si="1"/>
        <v>0</v>
      </c>
      <c r="W71" s="381"/>
      <c r="X71" s="364">
        <f t="shared" si="2"/>
        <v>0</v>
      </c>
      <c r="Y71" s="381"/>
      <c r="Z71" s="364">
        <f t="shared" si="3"/>
        <v>0</v>
      </c>
      <c r="AA71" s="381"/>
      <c r="AB71" s="364">
        <f t="shared" si="4"/>
        <v>0</v>
      </c>
      <c r="AC71" s="381"/>
      <c r="AD71" s="364">
        <f t="shared" si="5"/>
        <v>0</v>
      </c>
      <c r="AE71" s="381"/>
      <c r="AF71" s="364">
        <f t="shared" si="9"/>
        <v>0</v>
      </c>
      <c r="AG71" s="242">
        <f>T$53+V$53+X$53+Z$53+AB$53+AD$53+AF$53</f>
        <v>0</v>
      </c>
      <c r="AH71" s="218" t="str">
        <f t="shared" si="12"/>
        <v/>
      </c>
      <c r="AI71" s="242">
        <f t="shared" si="10"/>
        <v>0</v>
      </c>
      <c r="AJ71" s="515"/>
      <c r="AK71" s="492"/>
      <c r="AL71" s="495"/>
      <c r="AM71" s="515"/>
      <c r="AN71" s="491"/>
      <c r="AO71" s="169"/>
      <c r="AP71" s="169"/>
      <c r="AQ71" s="330"/>
      <c r="AR71" s="379"/>
      <c r="AS71" s="330"/>
      <c r="AT71" s="330"/>
      <c r="AU71" s="330"/>
      <c r="AV71" s="330"/>
      <c r="AW71" s="330"/>
      <c r="AX71" s="330"/>
      <c r="AY71" s="644"/>
      <c r="AZ71" s="595"/>
      <c r="BA71" s="170" t="str">
        <f t="shared" si="6"/>
        <v>No aplica</v>
      </c>
      <c r="BB71" s="581"/>
      <c r="BC71" s="170" t="str">
        <f t="shared" si="7"/>
        <v>No aplica</v>
      </c>
      <c r="BD71" s="200" t="str">
        <f t="shared" si="11"/>
        <v>No aplica</v>
      </c>
      <c r="BE71" s="581"/>
      <c r="BF71" s="581"/>
      <c r="BG71" s="581"/>
      <c r="BH71" s="581"/>
      <c r="BI71" s="58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s="23"/>
      <c r="CV71" s="23"/>
      <c r="CW71" s="23"/>
      <c r="CX71"/>
      <c r="CY71"/>
      <c r="CZ71"/>
      <c r="DA71"/>
      <c r="DB71"/>
      <c r="DC71"/>
      <c r="DD71"/>
      <c r="DE71"/>
      <c r="DF71"/>
      <c r="DG71"/>
      <c r="DH71"/>
      <c r="DI71" s="15"/>
    </row>
    <row r="72" spans="1:113" ht="15.75" hidden="1" customHeight="1" thickBot="1" x14ac:dyDescent="0.3">
      <c r="A72" s="577" t="s">
        <v>211</v>
      </c>
      <c r="B72" s="167">
        <v>1</v>
      </c>
      <c r="C72" s="157"/>
      <c r="D72" s="157"/>
      <c r="E72" s="157"/>
      <c r="F72" s="525"/>
      <c r="G72" s="156"/>
      <c r="H72" s="514"/>
      <c r="I72" s="490" t="str">
        <f>IF(H72=5,"Mas de una vez al año",IF(H72=4,"Al menos una vez en el ultimo año",IF(H72=3,"Al menos una vez en los ultimos 2 años",IF(H72=2,"Al menos una vez en los ultimos 5 años","No se ha presentado en los ultimos 5 años"))))</f>
        <v>No se ha presentado en los ultimos 5 años</v>
      </c>
      <c r="J72" s="493" t="str">
        <f>CONCATENATE(H$54,K$54)</f>
        <v/>
      </c>
      <c r="K72" s="514"/>
      <c r="L72" s="490" t="str">
        <f t="shared" ref="L72" si="52">IF(AM72=5,"Catastrófico - Tendría desastrosas consecuencias o efectos sobre la institución",IF(AM72=4,"Mayor - Tendría altas consecuencias o efectos sobre la institución",IF(AM72=3,"Moderado - Tendría medianas consecuencias o efectos sobre la institución",IF(AM72=2,"Menos - Tendría bajo impacto o efecto sobre la institución",IF(AM72=1,"Insignificante - tendría consecuencias o efectos mínimos en la institución","Digite Valor entre 1 y 5")))))</f>
        <v>Digite Valor entre 1 y 5</v>
      </c>
      <c r="M72" s="487" t="str">
        <f t="shared" ref="M72" si="53">IF(L72="Digite Valor entre 1 y 5","",IF(L72="Digite Valor entre 1 y 5","",IF(COUNTIF(CH$10:CH$17,CONCATENATE(H72,K72)),CH$9,IF(COUNTIF(CI$10:CI$17,CONCATENATE(H72,K72)),CI$9,IF(COUNTIF(CJ$10:CJ$13,CONCATENATE(H72,K72)),CJ$9,CK$9)))))</f>
        <v/>
      </c>
      <c r="N72" s="527" t="str">
        <f t="shared" ref="N72" si="54">IF(M72=CH$9,"E",IF(M72=CI$9,"A",IF(M72=CJ$9,"M",IF(M72=CK$9,"B",""))))</f>
        <v/>
      </c>
      <c r="O72" s="381"/>
      <c r="P72" s="122"/>
      <c r="Q72" s="120"/>
      <c r="R72" s="361"/>
      <c r="S72" s="381"/>
      <c r="T72" s="364">
        <f t="shared" si="0"/>
        <v>0</v>
      </c>
      <c r="U72" s="381"/>
      <c r="V72" s="364">
        <f t="shared" si="1"/>
        <v>0</v>
      </c>
      <c r="W72" s="381"/>
      <c r="X72" s="364">
        <f t="shared" si="2"/>
        <v>0</v>
      </c>
      <c r="Y72" s="381"/>
      <c r="Z72" s="364">
        <f t="shared" si="3"/>
        <v>0</v>
      </c>
      <c r="AA72" s="381"/>
      <c r="AB72" s="364">
        <f t="shared" si="4"/>
        <v>0</v>
      </c>
      <c r="AC72" s="381"/>
      <c r="AD72" s="364">
        <f t="shared" si="5"/>
        <v>0</v>
      </c>
      <c r="AE72" s="381"/>
      <c r="AF72" s="364">
        <f t="shared" si="9"/>
        <v>0</v>
      </c>
      <c r="AG72" s="242">
        <f t="shared" ref="AG72:AG77" si="55">T72+V72+X72+Z72+AB72+AD72+AF72</f>
        <v>0</v>
      </c>
      <c r="AH72" s="218" t="str">
        <f t="shared" si="12"/>
        <v/>
      </c>
      <c r="AI72" s="242">
        <f t="shared" si="10"/>
        <v>0</v>
      </c>
      <c r="AJ72" s="514" t="str">
        <f>BG72</f>
        <v/>
      </c>
      <c r="AK72" s="490" t="str">
        <f>IF(AJ72=5,"Mas de una vez al año",IF(AJ72=4,"Al menos una vez en el ultimo año",IF(AJ72=3,"Al menos una vez en los ultimos 2 años",IF(AJ72=2,"Al menos una vez en los ultimos 5 años","No se ha presentado en los ultimos 5 años"))))</f>
        <v>No se ha presentado en los ultimos 5 años</v>
      </c>
      <c r="AL72" s="493" t="str">
        <f>BH72</f>
        <v/>
      </c>
      <c r="AM72" s="514" t="str">
        <f>BI72</f>
        <v/>
      </c>
      <c r="AN72" s="491" t="str">
        <f t="shared" ref="AN72" si="56">IF(AM72=5,"Catastrófico - Tendría desastrosas consecuencias o efectos sobre la institución",IF(AM72=4,"Mayor - Tendría altas consecuencias o efectos sobre la institución",IF(AM72=3,"Moderado - Tendría medianas consecuencias o efectos sobre la institución",IF(AM72=2,"Menos - Tendría bajo impacto o efecto sobre la institución",IF(AM72=1,"Insignificante - tendría consecuencias o efectos mínimos en la institución","Digite Valor entre 1 y 5")))))</f>
        <v>Digite Valor entre 1 y 5</v>
      </c>
      <c r="AO72" s="169"/>
      <c r="AP72" s="169"/>
      <c r="AQ72" s="374"/>
      <c r="AR72" s="379"/>
      <c r="AS72" s="374"/>
      <c r="AT72" s="375"/>
      <c r="AU72" s="56"/>
      <c r="AV72" s="56"/>
      <c r="AW72" s="374"/>
      <c r="AX72" s="374"/>
      <c r="AY72" s="661"/>
      <c r="AZ72" s="593">
        <f>H72</f>
        <v>0</v>
      </c>
      <c r="BA72" s="170" t="str">
        <f t="shared" si="6"/>
        <v>No aplica</v>
      </c>
      <c r="BB72" s="579">
        <f t="shared" ref="BB72" si="57">K72</f>
        <v>0</v>
      </c>
      <c r="BC72" s="170" t="str">
        <f t="shared" si="7"/>
        <v>No aplica</v>
      </c>
      <c r="BD72" s="200" t="str">
        <f t="shared" si="11"/>
        <v>No aplica0</v>
      </c>
      <c r="BE72" s="579" t="str">
        <f t="shared" ref="BE72" si="58">IF(R72="","",SUMIF(R72:R80,"Afecta la Probabilidad",BA72:BA80))</f>
        <v/>
      </c>
      <c r="BF72" s="579" t="str">
        <f t="shared" ref="BF72" si="59">IF(R72="","",SUMIF(R72:R80,"Afecta el Impacto",BC72:BC80))</f>
        <v/>
      </c>
      <c r="BG72" s="579" t="str">
        <f>IF(BE72="","",IF(H72-BE72&lt;=0,1,H72-BE72))</f>
        <v/>
      </c>
      <c r="BH72" s="579" t="str">
        <f>CONCATENATE(BG72,BI72)</f>
        <v/>
      </c>
      <c r="BI72" s="579" t="str">
        <f>IF(K72="","",IF(K72-BF72&lt;0,1,K72-BF72))</f>
        <v/>
      </c>
      <c r="BJ72"/>
      <c r="BK72"/>
      <c r="BL72"/>
      <c r="BM72"/>
      <c r="BN72"/>
      <c r="BO72"/>
      <c r="BP72"/>
      <c r="BQ72"/>
      <c r="BR72"/>
      <c r="BS72"/>
      <c r="BT72"/>
      <c r="BU72"/>
      <c r="BV72"/>
      <c r="BW72"/>
      <c r="BX72"/>
      <c r="BY72"/>
      <c r="BZ72"/>
      <c r="CA72"/>
      <c r="CB72"/>
      <c r="CC72"/>
      <c r="CD72"/>
      <c r="CE72"/>
      <c r="CF72"/>
      <c r="CG72"/>
      <c r="CH72" s="98"/>
      <c r="CI72" s="98"/>
      <c r="CJ72" s="98"/>
      <c r="CK72" s="98"/>
      <c r="CL72"/>
      <c r="CM72"/>
      <c r="CN72"/>
      <c r="CO72"/>
      <c r="CP72"/>
      <c r="CQ72"/>
      <c r="CR72"/>
      <c r="CS72"/>
      <c r="CT72"/>
      <c r="CU72" s="23"/>
      <c r="CV72" s="23"/>
      <c r="CW72" s="23"/>
      <c r="CX72"/>
      <c r="CY72"/>
      <c r="CZ72"/>
      <c r="DA72"/>
      <c r="DB72"/>
      <c r="DC72"/>
      <c r="DD72"/>
      <c r="DE72"/>
      <c r="DF72"/>
      <c r="DG72"/>
      <c r="DH72"/>
      <c r="DI72" s="15"/>
    </row>
    <row r="73" spans="1:113" ht="15.75" hidden="1" customHeight="1" thickBot="1" x14ac:dyDescent="0.3">
      <c r="A73" s="573"/>
      <c r="B73" s="167">
        <f t="shared" si="34"/>
        <v>2</v>
      </c>
      <c r="C73" s="157"/>
      <c r="D73" s="157"/>
      <c r="E73" s="156"/>
      <c r="F73" s="525"/>
      <c r="G73" s="156"/>
      <c r="H73" s="503"/>
      <c r="I73" s="491"/>
      <c r="J73" s="494"/>
      <c r="K73" s="503"/>
      <c r="L73" s="491"/>
      <c r="M73" s="488"/>
      <c r="N73" s="527"/>
      <c r="O73" s="381"/>
      <c r="P73" s="122"/>
      <c r="Q73" s="120"/>
      <c r="R73" s="361"/>
      <c r="S73" s="381"/>
      <c r="T73" s="364">
        <f t="shared" ref="T73:T136" si="60">IF(S73="Si",15,0)</f>
        <v>0</v>
      </c>
      <c r="U73" s="381"/>
      <c r="V73" s="364">
        <f t="shared" ref="V73:V136" si="61">IF(U73="Si",5,0)</f>
        <v>0</v>
      </c>
      <c r="W73" s="381"/>
      <c r="X73" s="364">
        <f t="shared" ref="X73:X136" si="62">IF(W73="Si",15,0)</f>
        <v>0</v>
      </c>
      <c r="Y73" s="381"/>
      <c r="Z73" s="364">
        <f t="shared" ref="Z73:Z136" si="63">IF(Y73="Si",10,0)</f>
        <v>0</v>
      </c>
      <c r="AA73" s="381"/>
      <c r="AB73" s="364">
        <f t="shared" ref="AB73:AB136" si="64">IF(AA73="Si",15,0)</f>
        <v>0</v>
      </c>
      <c r="AC73" s="381"/>
      <c r="AD73" s="364">
        <f t="shared" ref="AD73:AD136" si="65">IF(AC73="Si",10,0)</f>
        <v>0</v>
      </c>
      <c r="AE73" s="381"/>
      <c r="AF73" s="364">
        <f t="shared" si="9"/>
        <v>0</v>
      </c>
      <c r="AG73" s="242">
        <f t="shared" si="55"/>
        <v>0</v>
      </c>
      <c r="AH73" s="218" t="str">
        <f t="shared" si="12"/>
        <v/>
      </c>
      <c r="AI73" s="242">
        <f t="shared" si="10"/>
        <v>0</v>
      </c>
      <c r="AJ73" s="503"/>
      <c r="AK73" s="491"/>
      <c r="AL73" s="494"/>
      <c r="AM73" s="503"/>
      <c r="AN73" s="491"/>
      <c r="AO73" s="169"/>
      <c r="AP73" s="169"/>
      <c r="AQ73" s="374"/>
      <c r="AR73" s="379"/>
      <c r="AS73" s="374"/>
      <c r="AT73" s="375"/>
      <c r="AU73" s="56"/>
      <c r="AV73" s="56"/>
      <c r="AW73" s="374"/>
      <c r="AX73" s="335"/>
      <c r="AY73" s="662"/>
      <c r="AZ73" s="594"/>
      <c r="BA73" s="170" t="str">
        <f t="shared" ref="BA73:BA136" si="66">IF(R73="Afecta la Probabilidad",AZ73-(AZ73-AI73),"No aplica")</f>
        <v>No aplica</v>
      </c>
      <c r="BB73" s="580"/>
      <c r="BC73" s="170" t="str">
        <f t="shared" ref="BC73:BC77" si="67">IF(R73="Afecta el Impacto",BB73-(BB73-AI73),"No aplica")</f>
        <v>No aplica</v>
      </c>
      <c r="BD73" s="200" t="str">
        <f t="shared" si="11"/>
        <v>No aplica</v>
      </c>
      <c r="BE73" s="580"/>
      <c r="BF73" s="580"/>
      <c r="BG73" s="580"/>
      <c r="BH73" s="580"/>
      <c r="BI73" s="580"/>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s="23"/>
      <c r="CV73" s="23"/>
      <c r="CW73" s="23"/>
      <c r="CX73"/>
      <c r="CY73"/>
      <c r="CZ73"/>
      <c r="DA73"/>
      <c r="DB73"/>
      <c r="DC73"/>
      <c r="DD73"/>
      <c r="DE73"/>
      <c r="DF73"/>
      <c r="DG73"/>
      <c r="DH73"/>
      <c r="DI73" s="15"/>
    </row>
    <row r="74" spans="1:113" ht="15.75" hidden="1" customHeight="1" thickBot="1" x14ac:dyDescent="0.3">
      <c r="A74" s="573"/>
      <c r="B74" s="167">
        <f t="shared" si="34"/>
        <v>3</v>
      </c>
      <c r="C74" s="157"/>
      <c r="D74" s="157"/>
      <c r="E74" s="156"/>
      <c r="F74" s="525"/>
      <c r="G74" s="156"/>
      <c r="H74" s="503"/>
      <c r="I74" s="491"/>
      <c r="J74" s="494"/>
      <c r="K74" s="503"/>
      <c r="L74" s="491"/>
      <c r="M74" s="488"/>
      <c r="N74" s="527"/>
      <c r="O74" s="381"/>
      <c r="P74" s="128"/>
      <c r="Q74" s="120"/>
      <c r="R74" s="361"/>
      <c r="S74" s="381"/>
      <c r="T74" s="364">
        <f t="shared" si="60"/>
        <v>0</v>
      </c>
      <c r="U74" s="381"/>
      <c r="V74" s="364">
        <f t="shared" si="61"/>
        <v>0</v>
      </c>
      <c r="W74" s="381"/>
      <c r="X74" s="364">
        <f t="shared" si="62"/>
        <v>0</v>
      </c>
      <c r="Y74" s="381"/>
      <c r="Z74" s="364">
        <f t="shared" si="63"/>
        <v>0</v>
      </c>
      <c r="AA74" s="381"/>
      <c r="AB74" s="364">
        <f t="shared" si="64"/>
        <v>0</v>
      </c>
      <c r="AC74" s="381"/>
      <c r="AD74" s="364">
        <f t="shared" si="65"/>
        <v>0</v>
      </c>
      <c r="AE74" s="381"/>
      <c r="AF74" s="364">
        <f t="shared" ref="AF74:AF137" si="68">IF(AE74="Si",30,0)</f>
        <v>0</v>
      </c>
      <c r="AG74" s="242">
        <f t="shared" si="55"/>
        <v>0</v>
      </c>
      <c r="AH74" s="218" t="str">
        <f t="shared" si="12"/>
        <v/>
      </c>
      <c r="AI74" s="242">
        <f t="shared" ref="AI74:AI137" si="69">IF(AG74&lt;=50,0,IF(AND(AG74&gt;50,AG74&lt;=75),1,IF(AND(AG74&gt;75,AG74&lt;=100),2,"")))</f>
        <v>0</v>
      </c>
      <c r="AJ74" s="503"/>
      <c r="AK74" s="491"/>
      <c r="AL74" s="494"/>
      <c r="AM74" s="503"/>
      <c r="AN74" s="491"/>
      <c r="AO74" s="169"/>
      <c r="AP74" s="169"/>
      <c r="AQ74" s="374"/>
      <c r="AR74" s="379"/>
      <c r="AS74" s="374"/>
      <c r="AT74" s="56"/>
      <c r="AU74" s="56"/>
      <c r="AV74" s="56"/>
      <c r="AW74" s="374"/>
      <c r="AX74" s="336"/>
      <c r="AY74" s="662"/>
      <c r="AZ74" s="594"/>
      <c r="BA74" s="170" t="str">
        <f t="shared" si="66"/>
        <v>No aplica</v>
      </c>
      <c r="BB74" s="580"/>
      <c r="BC74" s="170" t="str">
        <f t="shared" si="67"/>
        <v>No aplica</v>
      </c>
      <c r="BD74" s="200" t="str">
        <f t="shared" ref="BD74:BD137" si="70">IF(R74="Afecta el Impacto",CONCATENATE(AZ74,BC74),CONCATENATE(BA74,BB74))</f>
        <v>No aplica</v>
      </c>
      <c r="BE74" s="580"/>
      <c r="BF74" s="580"/>
      <c r="BG74" s="580"/>
      <c r="BH74" s="580"/>
      <c r="BI74" s="580"/>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s="23"/>
      <c r="CV74" s="23"/>
      <c r="CW74" s="23"/>
      <c r="CX74"/>
      <c r="CY74"/>
      <c r="CZ74"/>
      <c r="DA74"/>
      <c r="DB74"/>
      <c r="DC74"/>
      <c r="DD74"/>
      <c r="DE74"/>
      <c r="DF74"/>
      <c r="DG74"/>
      <c r="DH74"/>
      <c r="DI74" s="15"/>
    </row>
    <row r="75" spans="1:113" ht="15.75" hidden="1" customHeight="1" thickBot="1" x14ac:dyDescent="0.3">
      <c r="A75" s="573"/>
      <c r="B75" s="167">
        <f t="shared" si="34"/>
        <v>4</v>
      </c>
      <c r="C75" s="157"/>
      <c r="D75" s="157"/>
      <c r="E75" s="156"/>
      <c r="F75" s="525"/>
      <c r="G75" s="156"/>
      <c r="H75" s="503"/>
      <c r="I75" s="491"/>
      <c r="J75" s="494"/>
      <c r="K75" s="503"/>
      <c r="L75" s="491"/>
      <c r="M75" s="488"/>
      <c r="N75" s="527"/>
      <c r="O75" s="381"/>
      <c r="P75" s="128"/>
      <c r="Q75" s="120"/>
      <c r="R75" s="361"/>
      <c r="S75" s="381"/>
      <c r="T75" s="364">
        <f t="shared" si="60"/>
        <v>0</v>
      </c>
      <c r="U75" s="381"/>
      <c r="V75" s="364">
        <f t="shared" si="61"/>
        <v>0</v>
      </c>
      <c r="W75" s="381"/>
      <c r="X75" s="364">
        <f t="shared" si="62"/>
        <v>0</v>
      </c>
      <c r="Y75" s="381"/>
      <c r="Z75" s="364">
        <f t="shared" si="63"/>
        <v>0</v>
      </c>
      <c r="AA75" s="381"/>
      <c r="AB75" s="364">
        <f t="shared" si="64"/>
        <v>0</v>
      </c>
      <c r="AC75" s="381"/>
      <c r="AD75" s="364">
        <f t="shared" si="65"/>
        <v>0</v>
      </c>
      <c r="AE75" s="381"/>
      <c r="AF75" s="364">
        <f t="shared" si="68"/>
        <v>0</v>
      </c>
      <c r="AG75" s="242">
        <f t="shared" si="55"/>
        <v>0</v>
      </c>
      <c r="AH75" s="218" t="str">
        <f t="shared" si="12"/>
        <v/>
      </c>
      <c r="AI75" s="242">
        <f t="shared" si="69"/>
        <v>0</v>
      </c>
      <c r="AJ75" s="503"/>
      <c r="AK75" s="491"/>
      <c r="AL75" s="494"/>
      <c r="AM75" s="503"/>
      <c r="AN75" s="491"/>
      <c r="AO75" s="169"/>
      <c r="AP75" s="169"/>
      <c r="AQ75" s="374"/>
      <c r="AR75" s="379"/>
      <c r="AS75" s="374"/>
      <c r="AT75" s="56"/>
      <c r="AU75" s="56"/>
      <c r="AV75" s="56"/>
      <c r="AW75" s="374"/>
      <c r="AX75" s="330"/>
      <c r="AY75" s="662"/>
      <c r="AZ75" s="594"/>
      <c r="BA75" s="170" t="str">
        <f t="shared" si="66"/>
        <v>No aplica</v>
      </c>
      <c r="BB75" s="580"/>
      <c r="BC75" s="170" t="str">
        <f t="shared" si="67"/>
        <v>No aplica</v>
      </c>
      <c r="BD75" s="200" t="str">
        <f t="shared" si="70"/>
        <v>No aplica</v>
      </c>
      <c r="BE75" s="580"/>
      <c r="BF75" s="580"/>
      <c r="BG75" s="580"/>
      <c r="BH75" s="580"/>
      <c r="BI75" s="580"/>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s="23"/>
      <c r="CV75" s="23"/>
      <c r="CW75" s="23"/>
      <c r="CX75"/>
      <c r="CY75"/>
      <c r="CZ75"/>
      <c r="DA75"/>
      <c r="DB75"/>
      <c r="DC75"/>
      <c r="DD75"/>
      <c r="DE75"/>
      <c r="DF75"/>
      <c r="DG75"/>
      <c r="DH75"/>
      <c r="DI75" s="15"/>
    </row>
    <row r="76" spans="1:113" ht="15.75" hidden="1" customHeight="1" thickBot="1" x14ac:dyDescent="0.3">
      <c r="A76" s="573"/>
      <c r="B76" s="167">
        <f t="shared" si="34"/>
        <v>5</v>
      </c>
      <c r="C76" s="157"/>
      <c r="D76" s="157"/>
      <c r="E76" s="156"/>
      <c r="F76" s="525"/>
      <c r="G76" s="156"/>
      <c r="H76" s="503"/>
      <c r="I76" s="491"/>
      <c r="J76" s="494"/>
      <c r="K76" s="503"/>
      <c r="L76" s="491"/>
      <c r="M76" s="488"/>
      <c r="N76" s="527"/>
      <c r="O76" s="381"/>
      <c r="P76" s="226"/>
      <c r="Q76" s="120"/>
      <c r="R76" s="361"/>
      <c r="S76" s="381"/>
      <c r="T76" s="364">
        <f t="shared" si="60"/>
        <v>0</v>
      </c>
      <c r="U76" s="381"/>
      <c r="V76" s="364">
        <f t="shared" si="61"/>
        <v>0</v>
      </c>
      <c r="W76" s="381"/>
      <c r="X76" s="364">
        <f t="shared" si="62"/>
        <v>0</v>
      </c>
      <c r="Y76" s="381"/>
      <c r="Z76" s="364">
        <f t="shared" si="63"/>
        <v>0</v>
      </c>
      <c r="AA76" s="381"/>
      <c r="AB76" s="364">
        <f t="shared" si="64"/>
        <v>0</v>
      </c>
      <c r="AC76" s="381"/>
      <c r="AD76" s="364">
        <f t="shared" si="65"/>
        <v>0</v>
      </c>
      <c r="AE76" s="381"/>
      <c r="AF76" s="364">
        <f t="shared" si="68"/>
        <v>0</v>
      </c>
      <c r="AG76" s="242">
        <f t="shared" si="55"/>
        <v>0</v>
      </c>
      <c r="AH76" s="218" t="str">
        <f t="shared" ref="AH76:AH139" si="71">IF(R76="","",IF(R76="Afecta la Probabilidad",IF(AND(AG76&gt;=0,AG76&lt;=50),"No disminuye la Probabilidad",IF(AND(AG76&gt;50,AG76&lt;=75),"Disminuye la Probabilidad en 1",IF(AND(AG76&gt;75,AG76&lt;=100),"Disminuye la Probabilidad en 2",""))),IF(AND(AG76&gt;=0,AG76&lt;=50),"No disminuye el Impacto",IF(AND(AG76&gt;50,AG76&lt;=75),"Disminuye el Impacto en 1",IF(AND(AG76&gt;75,AG76&lt;=100),"Disminuye el Impacto en 2","")))))</f>
        <v/>
      </c>
      <c r="AI76" s="242">
        <f t="shared" si="69"/>
        <v>0</v>
      </c>
      <c r="AJ76" s="503"/>
      <c r="AK76" s="491"/>
      <c r="AL76" s="494"/>
      <c r="AM76" s="503"/>
      <c r="AN76" s="491"/>
      <c r="AO76" s="169"/>
      <c r="AP76" s="169"/>
      <c r="AQ76" s="374"/>
      <c r="AR76" s="379"/>
      <c r="AS76" s="374"/>
      <c r="AT76" s="56"/>
      <c r="AU76" s="56"/>
      <c r="AV76" s="56"/>
      <c r="AW76" s="374"/>
      <c r="AX76" s="330"/>
      <c r="AY76" s="662"/>
      <c r="AZ76" s="594"/>
      <c r="BA76" s="170" t="str">
        <f t="shared" si="66"/>
        <v>No aplica</v>
      </c>
      <c r="BB76" s="580"/>
      <c r="BC76" s="170" t="str">
        <f t="shared" si="67"/>
        <v>No aplica</v>
      </c>
      <c r="BD76" s="200" t="str">
        <f t="shared" si="70"/>
        <v>No aplica</v>
      </c>
      <c r="BE76" s="580"/>
      <c r="BF76" s="580"/>
      <c r="BG76" s="580"/>
      <c r="BH76" s="580"/>
      <c r="BI76" s="580"/>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s="23"/>
      <c r="CV76" s="23"/>
      <c r="CW76" s="23"/>
      <c r="CX76"/>
      <c r="CY76"/>
      <c r="CZ76"/>
      <c r="DA76"/>
      <c r="DB76"/>
      <c r="DC76"/>
      <c r="DD76"/>
      <c r="DE76"/>
      <c r="DF76"/>
      <c r="DG76"/>
      <c r="DH76"/>
      <c r="DI76" s="15"/>
    </row>
    <row r="77" spans="1:113" ht="15.75" hidden="1" customHeight="1" thickBot="1" x14ac:dyDescent="0.3">
      <c r="A77" s="573"/>
      <c r="B77" s="167">
        <f t="shared" si="34"/>
        <v>6</v>
      </c>
      <c r="C77" s="157"/>
      <c r="D77" s="157"/>
      <c r="E77" s="132"/>
      <c r="F77" s="525"/>
      <c r="G77" s="156"/>
      <c r="H77" s="503"/>
      <c r="I77" s="491"/>
      <c r="J77" s="494"/>
      <c r="K77" s="503"/>
      <c r="L77" s="491"/>
      <c r="M77" s="488"/>
      <c r="N77" s="527"/>
      <c r="O77" s="381"/>
      <c r="P77" s="226"/>
      <c r="Q77" s="120"/>
      <c r="R77" s="361"/>
      <c r="S77" s="381"/>
      <c r="T77" s="364">
        <f t="shared" si="60"/>
        <v>0</v>
      </c>
      <c r="U77" s="381"/>
      <c r="V77" s="364">
        <f t="shared" si="61"/>
        <v>0</v>
      </c>
      <c r="W77" s="381"/>
      <c r="X77" s="364">
        <f t="shared" si="62"/>
        <v>0</v>
      </c>
      <c r="Y77" s="381"/>
      <c r="Z77" s="364">
        <f t="shared" si="63"/>
        <v>0</v>
      </c>
      <c r="AA77" s="381"/>
      <c r="AB77" s="364">
        <f t="shared" si="64"/>
        <v>0</v>
      </c>
      <c r="AC77" s="381"/>
      <c r="AD77" s="364">
        <f t="shared" si="65"/>
        <v>0</v>
      </c>
      <c r="AE77" s="381"/>
      <c r="AF77" s="364">
        <f t="shared" si="68"/>
        <v>0</v>
      </c>
      <c r="AG77" s="242">
        <f t="shared" si="55"/>
        <v>0</v>
      </c>
      <c r="AH77" s="218" t="str">
        <f t="shared" si="71"/>
        <v/>
      </c>
      <c r="AI77" s="242">
        <f t="shared" si="69"/>
        <v>0</v>
      </c>
      <c r="AJ77" s="503"/>
      <c r="AK77" s="491"/>
      <c r="AL77" s="494"/>
      <c r="AM77" s="503"/>
      <c r="AN77" s="491"/>
      <c r="AO77" s="169"/>
      <c r="AP77" s="169"/>
      <c r="AQ77" s="374"/>
      <c r="AR77" s="379"/>
      <c r="AS77" s="374"/>
      <c r="AT77" s="374"/>
      <c r="AU77" s="56"/>
      <c r="AV77" s="56"/>
      <c r="AW77" s="374"/>
      <c r="AX77" s="330"/>
      <c r="AY77" s="662"/>
      <c r="AZ77" s="594"/>
      <c r="BA77" s="170" t="str">
        <f t="shared" si="66"/>
        <v>No aplica</v>
      </c>
      <c r="BB77" s="580"/>
      <c r="BC77" s="170" t="str">
        <f t="shared" si="67"/>
        <v>No aplica</v>
      </c>
      <c r="BD77" s="200" t="str">
        <f t="shared" si="70"/>
        <v>No aplica</v>
      </c>
      <c r="BE77" s="580"/>
      <c r="BF77" s="580"/>
      <c r="BG77" s="580"/>
      <c r="BH77" s="580"/>
      <c r="BI77" s="580"/>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s="23"/>
      <c r="CV77" s="23"/>
      <c r="CW77" s="23"/>
      <c r="CX77"/>
      <c r="CY77"/>
      <c r="CZ77"/>
      <c r="DA77"/>
      <c r="DB77"/>
      <c r="DC77"/>
      <c r="DD77"/>
      <c r="DE77"/>
      <c r="DF77"/>
      <c r="DG77"/>
      <c r="DH77"/>
      <c r="DI77" s="15"/>
    </row>
    <row r="78" spans="1:113" ht="15.75" hidden="1" customHeight="1" thickBot="1" x14ac:dyDescent="0.3">
      <c r="A78" s="573"/>
      <c r="B78" s="167">
        <f t="shared" si="34"/>
        <v>7</v>
      </c>
      <c r="C78" s="157"/>
      <c r="D78" s="157"/>
      <c r="E78" s="132"/>
      <c r="F78" s="525"/>
      <c r="G78" s="156"/>
      <c r="H78" s="503"/>
      <c r="I78" s="491"/>
      <c r="J78" s="494"/>
      <c r="K78" s="503"/>
      <c r="L78" s="491"/>
      <c r="M78" s="488"/>
      <c r="N78" s="527"/>
      <c r="O78" s="381"/>
      <c r="P78" s="226"/>
      <c r="Q78" s="120"/>
      <c r="R78" s="361"/>
      <c r="S78" s="381"/>
      <c r="T78" s="364">
        <f t="shared" si="60"/>
        <v>0</v>
      </c>
      <c r="U78" s="381"/>
      <c r="V78" s="364">
        <f t="shared" si="61"/>
        <v>0</v>
      </c>
      <c r="W78" s="381"/>
      <c r="X78" s="364">
        <f t="shared" si="62"/>
        <v>0</v>
      </c>
      <c r="Y78" s="381"/>
      <c r="Z78" s="364">
        <f t="shared" si="63"/>
        <v>0</v>
      </c>
      <c r="AA78" s="381"/>
      <c r="AB78" s="364">
        <f t="shared" si="64"/>
        <v>0</v>
      </c>
      <c r="AC78" s="381"/>
      <c r="AD78" s="364">
        <f t="shared" si="65"/>
        <v>0</v>
      </c>
      <c r="AE78" s="381"/>
      <c r="AF78" s="364">
        <f t="shared" si="68"/>
        <v>0</v>
      </c>
      <c r="AG78" s="242">
        <f>T$51+V$51+X$51+Z$51+AB$51+AD$51+AF$51</f>
        <v>0</v>
      </c>
      <c r="AH78" s="218" t="str">
        <f t="shared" si="71"/>
        <v/>
      </c>
      <c r="AI78" s="242">
        <f t="shared" si="69"/>
        <v>0</v>
      </c>
      <c r="AJ78" s="503"/>
      <c r="AK78" s="491"/>
      <c r="AL78" s="494"/>
      <c r="AM78" s="503"/>
      <c r="AN78" s="491"/>
      <c r="AO78" s="169"/>
      <c r="AP78" s="169"/>
      <c r="AQ78" s="330"/>
      <c r="AR78" s="379"/>
      <c r="AS78" s="330"/>
      <c r="AT78" s="330"/>
      <c r="AU78" s="330"/>
      <c r="AV78" s="330"/>
      <c r="AW78" s="330"/>
      <c r="AX78" s="330"/>
      <c r="AY78" s="662"/>
      <c r="AZ78" s="594"/>
      <c r="BA78" s="170" t="str">
        <f t="shared" si="66"/>
        <v>No aplica</v>
      </c>
      <c r="BB78" s="580"/>
      <c r="BC78" s="170" t="str">
        <f t="shared" ref="BC78:BC136" si="72">IF(R78="Afecta el Impacto",BB78-(BB78-AI78),"No aplica")</f>
        <v>No aplica</v>
      </c>
      <c r="BD78" s="200" t="str">
        <f t="shared" si="70"/>
        <v>No aplica</v>
      </c>
      <c r="BE78" s="580"/>
      <c r="BF78" s="580"/>
      <c r="BG78" s="580"/>
      <c r="BH78" s="580"/>
      <c r="BI78" s="580"/>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s="23"/>
      <c r="CV78" s="23"/>
      <c r="CW78" s="23"/>
      <c r="CX78"/>
      <c r="CY78"/>
      <c r="CZ78"/>
      <c r="DA78"/>
      <c r="DB78"/>
      <c r="DC78"/>
      <c r="DD78"/>
      <c r="DE78"/>
      <c r="DF78"/>
      <c r="DG78"/>
      <c r="DH78"/>
      <c r="DI78" s="15"/>
    </row>
    <row r="79" spans="1:113" ht="15.75" hidden="1" customHeight="1" thickBot="1" x14ac:dyDescent="0.3">
      <c r="A79" s="573"/>
      <c r="B79" s="167">
        <f t="shared" si="34"/>
        <v>8</v>
      </c>
      <c r="C79" s="157"/>
      <c r="D79" s="157"/>
      <c r="E79" s="132"/>
      <c r="F79" s="525"/>
      <c r="G79" s="156"/>
      <c r="H79" s="503"/>
      <c r="I79" s="491"/>
      <c r="J79" s="494"/>
      <c r="K79" s="503"/>
      <c r="L79" s="491"/>
      <c r="M79" s="488"/>
      <c r="N79" s="527"/>
      <c r="O79" s="381"/>
      <c r="P79" s="226"/>
      <c r="Q79" s="120"/>
      <c r="R79" s="361"/>
      <c r="S79" s="381"/>
      <c r="T79" s="364">
        <f t="shared" si="60"/>
        <v>0</v>
      </c>
      <c r="U79" s="381"/>
      <c r="V79" s="364">
        <f t="shared" si="61"/>
        <v>0</v>
      </c>
      <c r="W79" s="381"/>
      <c r="X79" s="364">
        <f t="shared" si="62"/>
        <v>0</v>
      </c>
      <c r="Y79" s="381"/>
      <c r="Z79" s="364">
        <f t="shared" si="63"/>
        <v>0</v>
      </c>
      <c r="AA79" s="381"/>
      <c r="AB79" s="364">
        <f t="shared" si="64"/>
        <v>0</v>
      </c>
      <c r="AC79" s="381"/>
      <c r="AD79" s="364">
        <f t="shared" si="65"/>
        <v>0</v>
      </c>
      <c r="AE79" s="381"/>
      <c r="AF79" s="364">
        <f t="shared" si="68"/>
        <v>0</v>
      </c>
      <c r="AG79" s="242">
        <f>T$52+V$52+X$52+Z$52+AB$52+AD$52+AF$52</f>
        <v>0</v>
      </c>
      <c r="AH79" s="218" t="str">
        <f t="shared" si="71"/>
        <v/>
      </c>
      <c r="AI79" s="242">
        <f t="shared" si="69"/>
        <v>0</v>
      </c>
      <c r="AJ79" s="503"/>
      <c r="AK79" s="491"/>
      <c r="AL79" s="494"/>
      <c r="AM79" s="503"/>
      <c r="AN79" s="491"/>
      <c r="AO79" s="169"/>
      <c r="AP79" s="169"/>
      <c r="AQ79" s="330"/>
      <c r="AR79" s="379"/>
      <c r="AS79" s="330"/>
      <c r="AT79" s="330"/>
      <c r="AU79" s="330"/>
      <c r="AV79" s="330"/>
      <c r="AW79" s="330"/>
      <c r="AX79" s="330"/>
      <c r="AY79" s="662"/>
      <c r="AZ79" s="594"/>
      <c r="BA79" s="170" t="str">
        <f t="shared" si="66"/>
        <v>No aplica</v>
      </c>
      <c r="BB79" s="580"/>
      <c r="BC79" s="170" t="str">
        <f t="shared" si="72"/>
        <v>No aplica</v>
      </c>
      <c r="BD79" s="200" t="str">
        <f t="shared" si="70"/>
        <v>No aplica</v>
      </c>
      <c r="BE79" s="580"/>
      <c r="BF79" s="580"/>
      <c r="BG79" s="580"/>
      <c r="BH79" s="580"/>
      <c r="BI79" s="580"/>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s="23"/>
      <c r="CV79" s="23"/>
      <c r="CW79" s="23"/>
      <c r="CX79"/>
      <c r="CY79"/>
      <c r="CZ79"/>
      <c r="DA79"/>
      <c r="DB79"/>
      <c r="DC79"/>
      <c r="DD79"/>
      <c r="DE79"/>
      <c r="DF79"/>
      <c r="DG79"/>
      <c r="DH79"/>
      <c r="DI79" s="15"/>
    </row>
    <row r="80" spans="1:113" ht="15.75" hidden="1" customHeight="1" thickBot="1" x14ac:dyDescent="0.3">
      <c r="A80" s="578"/>
      <c r="B80" s="167">
        <f t="shared" si="34"/>
        <v>9</v>
      </c>
      <c r="C80" s="157"/>
      <c r="D80" s="157"/>
      <c r="E80" s="132"/>
      <c r="F80" s="526"/>
      <c r="G80" s="156"/>
      <c r="H80" s="515"/>
      <c r="I80" s="492"/>
      <c r="J80" s="495"/>
      <c r="K80" s="515"/>
      <c r="L80" s="492"/>
      <c r="M80" s="489"/>
      <c r="N80" s="527"/>
      <c r="O80" s="381"/>
      <c r="P80" s="226"/>
      <c r="Q80" s="120"/>
      <c r="R80" s="361"/>
      <c r="S80" s="381"/>
      <c r="T80" s="364">
        <f t="shared" si="60"/>
        <v>0</v>
      </c>
      <c r="U80" s="381"/>
      <c r="V80" s="364">
        <f t="shared" si="61"/>
        <v>0</v>
      </c>
      <c r="W80" s="381"/>
      <c r="X80" s="364">
        <f t="shared" si="62"/>
        <v>0</v>
      </c>
      <c r="Y80" s="381"/>
      <c r="Z80" s="364">
        <f t="shared" si="63"/>
        <v>0</v>
      </c>
      <c r="AA80" s="381"/>
      <c r="AB80" s="364">
        <f t="shared" si="64"/>
        <v>0</v>
      </c>
      <c r="AC80" s="381"/>
      <c r="AD80" s="364">
        <f t="shared" si="65"/>
        <v>0</v>
      </c>
      <c r="AE80" s="381"/>
      <c r="AF80" s="364">
        <f t="shared" si="68"/>
        <v>0</v>
      </c>
      <c r="AG80" s="242">
        <f>T$53+V$53+X$53+Z$53+AB$53+AD$53+AF$53</f>
        <v>0</v>
      </c>
      <c r="AH80" s="218" t="str">
        <f t="shared" si="71"/>
        <v/>
      </c>
      <c r="AI80" s="242">
        <f t="shared" si="69"/>
        <v>0</v>
      </c>
      <c r="AJ80" s="515"/>
      <c r="AK80" s="492"/>
      <c r="AL80" s="495"/>
      <c r="AM80" s="515"/>
      <c r="AN80" s="491"/>
      <c r="AO80" s="169"/>
      <c r="AP80" s="169"/>
      <c r="AQ80" s="330"/>
      <c r="AR80" s="379"/>
      <c r="AS80" s="330"/>
      <c r="AT80" s="330"/>
      <c r="AU80" s="330"/>
      <c r="AV80" s="330"/>
      <c r="AW80" s="330"/>
      <c r="AX80" s="330"/>
      <c r="AY80" s="663"/>
      <c r="AZ80" s="595"/>
      <c r="BA80" s="170" t="str">
        <f t="shared" si="66"/>
        <v>No aplica</v>
      </c>
      <c r="BB80" s="581"/>
      <c r="BC80" s="170" t="str">
        <f t="shared" si="72"/>
        <v>No aplica</v>
      </c>
      <c r="BD80" s="200" t="str">
        <f t="shared" si="70"/>
        <v>No aplica</v>
      </c>
      <c r="BE80" s="581"/>
      <c r="BF80" s="581"/>
      <c r="BG80" s="581"/>
      <c r="BH80" s="581"/>
      <c r="BI80" s="581"/>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s="23"/>
      <c r="CV80" s="23"/>
      <c r="CW80" s="23"/>
      <c r="CX80"/>
      <c r="CY80"/>
      <c r="CZ80"/>
      <c r="DA80"/>
      <c r="DB80"/>
      <c r="DC80"/>
      <c r="DD80"/>
      <c r="DE80"/>
      <c r="DF80"/>
      <c r="DG80"/>
      <c r="DH80"/>
      <c r="DI80" s="15"/>
    </row>
    <row r="81" spans="1:113" ht="15.75" hidden="1" customHeight="1" thickBot="1" x14ac:dyDescent="0.3">
      <c r="A81" s="577" t="s">
        <v>212</v>
      </c>
      <c r="B81" s="167">
        <v>1</v>
      </c>
      <c r="C81" s="157"/>
      <c r="D81" s="157"/>
      <c r="E81" s="156"/>
      <c r="F81" s="525"/>
      <c r="G81" s="156"/>
      <c r="H81" s="514"/>
      <c r="I81" s="490" t="str">
        <f>IF(H81=5,"Mas de una vez al año",IF(H81=4,"Al menos una vez en el ultimo año",IF(H81=3,"Al menos una vez en los ultimos 2 años",IF(H81=2,"Al menos una vez en los ultimos 5 años","No se ha presentado en los ultimos 5 años"))))</f>
        <v>No se ha presentado en los ultimos 5 años</v>
      </c>
      <c r="J81" s="493" t="str">
        <f>CONCATENATE(H$54,K$54)</f>
        <v/>
      </c>
      <c r="K81" s="514"/>
      <c r="L81" s="490" t="str">
        <f t="shared" ref="L81" si="73">IF(AM81=5,"Catastrófico - Tendría desastrosas consecuencias o efectos sobre la institución",IF(AM81=4,"Mayor - Tendría altas consecuencias o efectos sobre la institución",IF(AM81=3,"Moderado - Tendría medianas consecuencias o efectos sobre la institución",IF(AM81=2,"Menos - Tendría bajo impacto o efecto sobre la institución",IF(AM81=1,"Insignificante - tendría consecuencias o efectos mínimos en la institución","Digite Valor entre 1 y 5")))))</f>
        <v>Digite Valor entre 1 y 5</v>
      </c>
      <c r="M81" s="487" t="str">
        <f t="shared" ref="M81" si="74">IF(L81="Digite Valor entre 1 y 5","",IF(L81="Digite Valor entre 1 y 5","",IF(COUNTIF(CH$10:CH$17,CONCATENATE(H81,K81)),CH$9,IF(COUNTIF(CI$10:CI$17,CONCATENATE(H81,K81)),CI$9,IF(COUNTIF(CJ$10:CJ$13,CONCATENATE(H81,K81)),CJ$9,CK$9)))))</f>
        <v/>
      </c>
      <c r="N81" s="527" t="str">
        <f t="shared" ref="N81" si="75">IF(M81=CH$9,"E",IF(M81=CI$9,"A",IF(M81=CJ$9,"M",IF(M81=CK$9,"B",""))))</f>
        <v/>
      </c>
      <c r="O81" s="381"/>
      <c r="P81" s="238"/>
      <c r="Q81" s="120"/>
      <c r="R81" s="361"/>
      <c r="S81" s="381"/>
      <c r="T81" s="364">
        <f t="shared" si="60"/>
        <v>0</v>
      </c>
      <c r="U81" s="381"/>
      <c r="V81" s="364">
        <f t="shared" si="61"/>
        <v>0</v>
      </c>
      <c r="W81" s="381"/>
      <c r="X81" s="364">
        <f t="shared" si="62"/>
        <v>0</v>
      </c>
      <c r="Y81" s="381"/>
      <c r="Z81" s="364">
        <f t="shared" si="63"/>
        <v>0</v>
      </c>
      <c r="AA81" s="381"/>
      <c r="AB81" s="364">
        <f t="shared" si="64"/>
        <v>0</v>
      </c>
      <c r="AC81" s="381"/>
      <c r="AD81" s="364">
        <f t="shared" si="65"/>
        <v>0</v>
      </c>
      <c r="AE81" s="381"/>
      <c r="AF81" s="364">
        <f t="shared" si="68"/>
        <v>0</v>
      </c>
      <c r="AG81" s="242">
        <f t="shared" ref="AG81:AG86" si="76">T81+V81+X81+Z81+AB81+AD81+AF81</f>
        <v>0</v>
      </c>
      <c r="AH81" s="218" t="str">
        <f t="shared" si="71"/>
        <v/>
      </c>
      <c r="AI81" s="242">
        <f t="shared" si="69"/>
        <v>0</v>
      </c>
      <c r="AJ81" s="514" t="str">
        <f>BG81</f>
        <v/>
      </c>
      <c r="AK81" s="490" t="str">
        <f>IF(AJ81=5,"Mas de una vez al año",IF(AJ81=4,"Al menos una vez en el ultimo año",IF(AJ81=3,"Al menos una vez en los ultimos 2 años",IF(AJ81=2,"Al menos una vez en los ultimos 5 años","No se ha presentado en los ultimos 5 años"))))</f>
        <v>No se ha presentado en los ultimos 5 años</v>
      </c>
      <c r="AL81" s="493" t="str">
        <f>BH81</f>
        <v/>
      </c>
      <c r="AM81" s="514" t="str">
        <f>BI81</f>
        <v/>
      </c>
      <c r="AN81" s="491" t="str">
        <f t="shared" ref="AN81" si="77">IF(AM81=5,"Catastrófico - Tendría desastrosas consecuencias o efectos sobre la institución",IF(AM81=4,"Mayor - Tendría altas consecuencias o efectos sobre la institución",IF(AM81=3,"Moderado - Tendría medianas consecuencias o efectos sobre la institución",IF(AM81=2,"Menos - Tendría bajo impacto o efecto sobre la institución",IF(AM81=1,"Insignificante - tendría consecuencias o efectos mínimos en la institución","Digite Valor entre 1 y 5")))))</f>
        <v>Digite Valor entre 1 y 5</v>
      </c>
      <c r="AO81" s="169"/>
      <c r="AP81" s="169"/>
      <c r="AQ81" s="374"/>
      <c r="AR81" s="379"/>
      <c r="AS81" s="375"/>
      <c r="AT81" s="375"/>
      <c r="AU81" s="56"/>
      <c r="AV81" s="56"/>
      <c r="AW81" s="374"/>
      <c r="AX81" s="374"/>
      <c r="AY81" s="664"/>
      <c r="AZ81" s="593">
        <f>H81</f>
        <v>0</v>
      </c>
      <c r="BA81" s="170" t="str">
        <f t="shared" si="66"/>
        <v>No aplica</v>
      </c>
      <c r="BB81" s="579">
        <f>K81</f>
        <v>0</v>
      </c>
      <c r="BC81" s="170" t="str">
        <f t="shared" si="72"/>
        <v>No aplica</v>
      </c>
      <c r="BD81" s="200" t="str">
        <f t="shared" si="70"/>
        <v>No aplica0</v>
      </c>
      <c r="BE81" s="579" t="str">
        <f t="shared" ref="BE81" si="78">IF(R81="","",SUMIF(R81:R89,"Afecta la Probabilidad",BA81:BA89))</f>
        <v/>
      </c>
      <c r="BF81" s="579" t="str">
        <f t="shared" ref="BF81" si="79">IF(R81="","",SUMIF(R81:R89,"Afecta el Impacto",BC81:BC89))</f>
        <v/>
      </c>
      <c r="BG81" s="579" t="str">
        <f>IF(BE81="","",IF(H81-BE81&lt;=0,1,H81-BE81))</f>
        <v/>
      </c>
      <c r="BH81" s="579" t="str">
        <f>CONCATENATE(BG81,BI81)</f>
        <v/>
      </c>
      <c r="BI81" s="579" t="str">
        <f>IF(K81="","",IF(K81-BF81&lt;0,1,K81-BF81))</f>
        <v/>
      </c>
      <c r="BJ81"/>
      <c r="BK81"/>
      <c r="BL81"/>
      <c r="BM81"/>
      <c r="BN81"/>
      <c r="BO81"/>
      <c r="BP81"/>
      <c r="BQ81"/>
      <c r="BR81"/>
      <c r="BS81"/>
      <c r="BT81"/>
      <c r="BU81"/>
      <c r="BV81"/>
      <c r="BW81"/>
      <c r="BX81"/>
      <c r="BY81"/>
      <c r="BZ81"/>
      <c r="CA81"/>
      <c r="CB81"/>
      <c r="CC81"/>
      <c r="CD81"/>
      <c r="CE81"/>
      <c r="CF81"/>
      <c r="CG81"/>
      <c r="CH81" s="98"/>
      <c r="CI81" s="98"/>
      <c r="CJ81" s="98"/>
      <c r="CK81" s="98"/>
      <c r="CL81"/>
      <c r="CM81"/>
      <c r="CN81"/>
      <c r="CO81"/>
      <c r="CP81"/>
      <c r="CQ81"/>
      <c r="CR81"/>
      <c r="CS81"/>
      <c r="CT81"/>
      <c r="CU81" s="23"/>
      <c r="CV81" s="23"/>
      <c r="CW81" s="23"/>
      <c r="CX81"/>
      <c r="CY81"/>
      <c r="CZ81"/>
      <c r="DA81"/>
      <c r="DB81"/>
      <c r="DC81"/>
      <c r="DD81"/>
      <c r="DE81"/>
      <c r="DF81"/>
      <c r="DG81"/>
      <c r="DH81"/>
      <c r="DI81" s="15"/>
    </row>
    <row r="82" spans="1:113" ht="15.75" hidden="1" customHeight="1" thickBot="1" x14ac:dyDescent="0.3">
      <c r="A82" s="573"/>
      <c r="B82" s="167">
        <f t="shared" si="34"/>
        <v>2</v>
      </c>
      <c r="C82" s="157"/>
      <c r="D82" s="157"/>
      <c r="E82" s="156"/>
      <c r="F82" s="525"/>
      <c r="G82" s="156"/>
      <c r="H82" s="503"/>
      <c r="I82" s="491"/>
      <c r="J82" s="494"/>
      <c r="K82" s="503"/>
      <c r="L82" s="491"/>
      <c r="M82" s="488"/>
      <c r="N82" s="527"/>
      <c r="O82" s="381"/>
      <c r="P82" s="239"/>
      <c r="Q82" s="120"/>
      <c r="R82" s="361"/>
      <c r="S82" s="381"/>
      <c r="T82" s="364">
        <f t="shared" si="60"/>
        <v>0</v>
      </c>
      <c r="U82" s="381"/>
      <c r="V82" s="364">
        <f t="shared" si="61"/>
        <v>0</v>
      </c>
      <c r="W82" s="381"/>
      <c r="X82" s="364">
        <f t="shared" si="62"/>
        <v>0</v>
      </c>
      <c r="Y82" s="381"/>
      <c r="Z82" s="364">
        <f t="shared" si="63"/>
        <v>0</v>
      </c>
      <c r="AA82" s="381"/>
      <c r="AB82" s="364">
        <f t="shared" si="64"/>
        <v>0</v>
      </c>
      <c r="AC82" s="381"/>
      <c r="AD82" s="364">
        <f t="shared" si="65"/>
        <v>0</v>
      </c>
      <c r="AE82" s="381"/>
      <c r="AF82" s="364">
        <f t="shared" si="68"/>
        <v>0</v>
      </c>
      <c r="AG82" s="242">
        <f t="shared" si="76"/>
        <v>0</v>
      </c>
      <c r="AH82" s="218" t="str">
        <f t="shared" si="71"/>
        <v/>
      </c>
      <c r="AI82" s="242">
        <f t="shared" si="69"/>
        <v>0</v>
      </c>
      <c r="AJ82" s="503"/>
      <c r="AK82" s="491"/>
      <c r="AL82" s="494"/>
      <c r="AM82" s="503"/>
      <c r="AN82" s="491"/>
      <c r="AO82" s="169"/>
      <c r="AP82" s="169"/>
      <c r="AQ82" s="374"/>
      <c r="AR82" s="379"/>
      <c r="AS82" s="324"/>
      <c r="AT82" s="375"/>
      <c r="AU82" s="56"/>
      <c r="AV82" s="56"/>
      <c r="AW82" s="375"/>
      <c r="AX82" s="335"/>
      <c r="AY82" s="665"/>
      <c r="AZ82" s="594"/>
      <c r="BA82" s="170" t="str">
        <f t="shared" si="66"/>
        <v>No aplica</v>
      </c>
      <c r="BB82" s="580"/>
      <c r="BC82" s="170" t="str">
        <f t="shared" si="72"/>
        <v>No aplica</v>
      </c>
      <c r="BD82" s="200" t="str">
        <f t="shared" si="70"/>
        <v>No aplica</v>
      </c>
      <c r="BE82" s="580"/>
      <c r="BF82" s="580"/>
      <c r="BG82" s="580"/>
      <c r="BH82" s="580"/>
      <c r="BI82" s="580"/>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s="23"/>
      <c r="CV82" s="23"/>
      <c r="CW82" s="23"/>
      <c r="CX82"/>
      <c r="CY82"/>
      <c r="CZ82"/>
      <c r="DA82"/>
      <c r="DB82"/>
      <c r="DC82"/>
      <c r="DD82"/>
      <c r="DE82"/>
      <c r="DF82"/>
      <c r="DG82"/>
      <c r="DH82"/>
      <c r="DI82" s="15"/>
    </row>
    <row r="83" spans="1:113" ht="15.75" hidden="1" customHeight="1" thickBot="1" x14ac:dyDescent="0.3">
      <c r="A83" s="573"/>
      <c r="B83" s="167">
        <f t="shared" si="34"/>
        <v>3</v>
      </c>
      <c r="C83" s="157"/>
      <c r="D83" s="157"/>
      <c r="E83" s="157"/>
      <c r="F83" s="525"/>
      <c r="G83" s="156"/>
      <c r="H83" s="503"/>
      <c r="I83" s="491"/>
      <c r="J83" s="494"/>
      <c r="K83" s="503"/>
      <c r="L83" s="491"/>
      <c r="M83" s="488"/>
      <c r="N83" s="527"/>
      <c r="O83" s="381"/>
      <c r="P83" s="239"/>
      <c r="Q83" s="120"/>
      <c r="R83" s="361"/>
      <c r="S83" s="381"/>
      <c r="T83" s="364">
        <f t="shared" si="60"/>
        <v>0</v>
      </c>
      <c r="U83" s="381"/>
      <c r="V83" s="364">
        <f t="shared" si="61"/>
        <v>0</v>
      </c>
      <c r="W83" s="381"/>
      <c r="X83" s="364">
        <f t="shared" si="62"/>
        <v>0</v>
      </c>
      <c r="Y83" s="381"/>
      <c r="Z83" s="364">
        <f t="shared" si="63"/>
        <v>0</v>
      </c>
      <c r="AA83" s="381"/>
      <c r="AB83" s="364">
        <f t="shared" si="64"/>
        <v>0</v>
      </c>
      <c r="AC83" s="381"/>
      <c r="AD83" s="364">
        <f t="shared" si="65"/>
        <v>0</v>
      </c>
      <c r="AE83" s="381"/>
      <c r="AF83" s="364">
        <f t="shared" si="68"/>
        <v>0</v>
      </c>
      <c r="AG83" s="242">
        <f t="shared" si="76"/>
        <v>0</v>
      </c>
      <c r="AH83" s="218" t="str">
        <f t="shared" si="71"/>
        <v/>
      </c>
      <c r="AI83" s="242">
        <f t="shared" si="69"/>
        <v>0</v>
      </c>
      <c r="AJ83" s="503"/>
      <c r="AK83" s="491"/>
      <c r="AL83" s="494"/>
      <c r="AM83" s="503"/>
      <c r="AN83" s="491"/>
      <c r="AO83" s="169"/>
      <c r="AP83" s="169"/>
      <c r="AQ83" s="374"/>
      <c r="AR83" s="379"/>
      <c r="AS83" s="374"/>
      <c r="AT83" s="56"/>
      <c r="AU83" s="56"/>
      <c r="AV83" s="56"/>
      <c r="AW83" s="374"/>
      <c r="AX83" s="336"/>
      <c r="AY83" s="665"/>
      <c r="AZ83" s="594"/>
      <c r="BA83" s="170" t="str">
        <f t="shared" si="66"/>
        <v>No aplica</v>
      </c>
      <c r="BB83" s="580"/>
      <c r="BC83" s="170" t="str">
        <f t="shared" si="72"/>
        <v>No aplica</v>
      </c>
      <c r="BD83" s="200" t="str">
        <f t="shared" si="70"/>
        <v>No aplica</v>
      </c>
      <c r="BE83" s="580"/>
      <c r="BF83" s="580"/>
      <c r="BG83" s="580"/>
      <c r="BH83" s="580"/>
      <c r="BI83" s="580"/>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s="23"/>
      <c r="CV83" s="23"/>
      <c r="CW83" s="23"/>
      <c r="CX83"/>
      <c r="CY83"/>
      <c r="CZ83"/>
      <c r="DA83"/>
      <c r="DB83"/>
      <c r="DC83"/>
      <c r="DD83"/>
      <c r="DE83"/>
      <c r="DF83"/>
      <c r="DG83"/>
      <c r="DH83"/>
      <c r="DI83" s="15"/>
    </row>
    <row r="84" spans="1:113" ht="15.75" hidden="1" customHeight="1" thickBot="1" x14ac:dyDescent="0.3">
      <c r="A84" s="573"/>
      <c r="B84" s="167">
        <f t="shared" si="34"/>
        <v>4</v>
      </c>
      <c r="C84" s="157"/>
      <c r="D84" s="157"/>
      <c r="E84" s="132"/>
      <c r="F84" s="525"/>
      <c r="G84" s="156"/>
      <c r="H84" s="503"/>
      <c r="I84" s="491"/>
      <c r="J84" s="494"/>
      <c r="K84" s="503"/>
      <c r="L84" s="491"/>
      <c r="M84" s="488"/>
      <c r="N84" s="527"/>
      <c r="O84" s="381"/>
      <c r="P84" s="126"/>
      <c r="Q84" s="120"/>
      <c r="R84" s="361"/>
      <c r="S84" s="381"/>
      <c r="T84" s="364">
        <f t="shared" si="60"/>
        <v>0</v>
      </c>
      <c r="U84" s="381"/>
      <c r="V84" s="364">
        <f t="shared" si="61"/>
        <v>0</v>
      </c>
      <c r="W84" s="381"/>
      <c r="X84" s="364">
        <f t="shared" si="62"/>
        <v>0</v>
      </c>
      <c r="Y84" s="381"/>
      <c r="Z84" s="364">
        <f t="shared" si="63"/>
        <v>0</v>
      </c>
      <c r="AA84" s="381"/>
      <c r="AB84" s="364">
        <f t="shared" si="64"/>
        <v>0</v>
      </c>
      <c r="AC84" s="381"/>
      <c r="AD84" s="364">
        <f t="shared" si="65"/>
        <v>0</v>
      </c>
      <c r="AE84" s="381"/>
      <c r="AF84" s="364">
        <f t="shared" si="68"/>
        <v>0</v>
      </c>
      <c r="AG84" s="242">
        <f t="shared" si="76"/>
        <v>0</v>
      </c>
      <c r="AH84" s="218" t="str">
        <f t="shared" si="71"/>
        <v/>
      </c>
      <c r="AI84" s="242">
        <f t="shared" si="69"/>
        <v>0</v>
      </c>
      <c r="AJ84" s="503"/>
      <c r="AK84" s="491"/>
      <c r="AL84" s="494"/>
      <c r="AM84" s="503"/>
      <c r="AN84" s="491"/>
      <c r="AO84" s="169"/>
      <c r="AP84" s="169"/>
      <c r="AQ84" s="374"/>
      <c r="AR84" s="379"/>
      <c r="AS84" s="374"/>
      <c r="AT84" s="56"/>
      <c r="AU84" s="56"/>
      <c r="AV84" s="56"/>
      <c r="AW84" s="374"/>
      <c r="AX84" s="330"/>
      <c r="AY84" s="665"/>
      <c r="AZ84" s="594"/>
      <c r="BA84" s="170" t="str">
        <f t="shared" si="66"/>
        <v>No aplica</v>
      </c>
      <c r="BB84" s="580"/>
      <c r="BC84" s="170" t="str">
        <f t="shared" si="72"/>
        <v>No aplica</v>
      </c>
      <c r="BD84" s="200" t="str">
        <f t="shared" si="70"/>
        <v>No aplica</v>
      </c>
      <c r="BE84" s="580"/>
      <c r="BF84" s="580"/>
      <c r="BG84" s="580"/>
      <c r="BH84" s="580"/>
      <c r="BI84" s="580"/>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s="23"/>
      <c r="CV84" s="23"/>
      <c r="CW84" s="23"/>
      <c r="CX84"/>
      <c r="CY84"/>
      <c r="CZ84"/>
      <c r="DA84"/>
      <c r="DB84"/>
      <c r="DC84"/>
      <c r="DD84"/>
      <c r="DE84"/>
      <c r="DF84"/>
      <c r="DG84"/>
      <c r="DH84"/>
      <c r="DI84" s="15"/>
    </row>
    <row r="85" spans="1:113" ht="15.75" hidden="1" customHeight="1" thickBot="1" x14ac:dyDescent="0.3">
      <c r="A85" s="573"/>
      <c r="B85" s="167">
        <f t="shared" si="34"/>
        <v>5</v>
      </c>
      <c r="C85" s="157"/>
      <c r="D85" s="157"/>
      <c r="E85" s="132"/>
      <c r="F85" s="525"/>
      <c r="G85" s="156"/>
      <c r="H85" s="503"/>
      <c r="I85" s="491"/>
      <c r="J85" s="494"/>
      <c r="K85" s="503"/>
      <c r="L85" s="491"/>
      <c r="M85" s="488"/>
      <c r="N85" s="527"/>
      <c r="O85" s="381"/>
      <c r="P85" s="226"/>
      <c r="Q85" s="120"/>
      <c r="R85" s="361"/>
      <c r="S85" s="381"/>
      <c r="T85" s="364">
        <f t="shared" si="60"/>
        <v>0</v>
      </c>
      <c r="U85" s="381"/>
      <c r="V85" s="364">
        <f t="shared" si="61"/>
        <v>0</v>
      </c>
      <c r="W85" s="381"/>
      <c r="X85" s="364">
        <f t="shared" si="62"/>
        <v>0</v>
      </c>
      <c r="Y85" s="381"/>
      <c r="Z85" s="364">
        <f t="shared" si="63"/>
        <v>0</v>
      </c>
      <c r="AA85" s="381"/>
      <c r="AB85" s="364">
        <f t="shared" si="64"/>
        <v>0</v>
      </c>
      <c r="AC85" s="381"/>
      <c r="AD85" s="364">
        <f t="shared" si="65"/>
        <v>0</v>
      </c>
      <c r="AE85" s="381"/>
      <c r="AF85" s="364">
        <f t="shared" si="68"/>
        <v>0</v>
      </c>
      <c r="AG85" s="242">
        <f t="shared" si="76"/>
        <v>0</v>
      </c>
      <c r="AH85" s="218" t="str">
        <f t="shared" si="71"/>
        <v/>
      </c>
      <c r="AI85" s="242">
        <f t="shared" si="69"/>
        <v>0</v>
      </c>
      <c r="AJ85" s="503"/>
      <c r="AK85" s="491"/>
      <c r="AL85" s="494"/>
      <c r="AM85" s="503"/>
      <c r="AN85" s="491"/>
      <c r="AO85" s="169"/>
      <c r="AP85" s="169"/>
      <c r="AQ85" s="374"/>
      <c r="AR85" s="379"/>
      <c r="AS85" s="374"/>
      <c r="AT85" s="56"/>
      <c r="AU85" s="56"/>
      <c r="AV85" s="56"/>
      <c r="AW85" s="374"/>
      <c r="AX85" s="330"/>
      <c r="AY85" s="665"/>
      <c r="AZ85" s="594"/>
      <c r="BA85" s="170" t="str">
        <f t="shared" si="66"/>
        <v>No aplica</v>
      </c>
      <c r="BB85" s="580"/>
      <c r="BC85" s="170" t="str">
        <f t="shared" si="72"/>
        <v>No aplica</v>
      </c>
      <c r="BD85" s="200" t="str">
        <f t="shared" si="70"/>
        <v>No aplica</v>
      </c>
      <c r="BE85" s="580"/>
      <c r="BF85" s="580"/>
      <c r="BG85" s="580"/>
      <c r="BH85" s="580"/>
      <c r="BI85" s="580"/>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s="23"/>
      <c r="CV85" s="23"/>
      <c r="CW85" s="23"/>
      <c r="CX85"/>
      <c r="CY85"/>
      <c r="CZ85"/>
      <c r="DA85"/>
      <c r="DB85"/>
      <c r="DC85"/>
      <c r="DD85"/>
      <c r="DE85"/>
      <c r="DF85"/>
      <c r="DG85"/>
      <c r="DH85"/>
      <c r="DI85" s="15"/>
    </row>
    <row r="86" spans="1:113" ht="15.75" hidden="1" customHeight="1" thickBot="1" x14ac:dyDescent="0.3">
      <c r="A86" s="573"/>
      <c r="B86" s="167">
        <f t="shared" si="34"/>
        <v>6</v>
      </c>
      <c r="C86" s="157"/>
      <c r="D86" s="157"/>
      <c r="E86" s="132"/>
      <c r="F86" s="525"/>
      <c r="G86" s="156"/>
      <c r="H86" s="503"/>
      <c r="I86" s="491"/>
      <c r="J86" s="494"/>
      <c r="K86" s="503"/>
      <c r="L86" s="491"/>
      <c r="M86" s="488"/>
      <c r="N86" s="527"/>
      <c r="O86" s="381"/>
      <c r="P86" s="226"/>
      <c r="Q86" s="120"/>
      <c r="R86" s="361"/>
      <c r="S86" s="381"/>
      <c r="T86" s="364">
        <f t="shared" si="60"/>
        <v>0</v>
      </c>
      <c r="U86" s="381"/>
      <c r="V86" s="364">
        <f t="shared" si="61"/>
        <v>0</v>
      </c>
      <c r="W86" s="381"/>
      <c r="X86" s="364">
        <f t="shared" si="62"/>
        <v>0</v>
      </c>
      <c r="Y86" s="381"/>
      <c r="Z86" s="364">
        <f t="shared" si="63"/>
        <v>0</v>
      </c>
      <c r="AA86" s="381"/>
      <c r="AB86" s="364">
        <f t="shared" si="64"/>
        <v>0</v>
      </c>
      <c r="AC86" s="381"/>
      <c r="AD86" s="364">
        <f t="shared" si="65"/>
        <v>0</v>
      </c>
      <c r="AE86" s="381"/>
      <c r="AF86" s="364">
        <f t="shared" si="68"/>
        <v>0</v>
      </c>
      <c r="AG86" s="242">
        <f t="shared" si="76"/>
        <v>0</v>
      </c>
      <c r="AH86" s="218" t="str">
        <f t="shared" si="71"/>
        <v/>
      </c>
      <c r="AI86" s="242">
        <f t="shared" si="69"/>
        <v>0</v>
      </c>
      <c r="AJ86" s="503"/>
      <c r="AK86" s="491"/>
      <c r="AL86" s="494"/>
      <c r="AM86" s="503"/>
      <c r="AN86" s="491"/>
      <c r="AO86" s="169"/>
      <c r="AP86" s="169"/>
      <c r="AQ86" s="374"/>
      <c r="AR86" s="379"/>
      <c r="AS86" s="374"/>
      <c r="AT86" s="374"/>
      <c r="AU86" s="56"/>
      <c r="AV86" s="56"/>
      <c r="AW86" s="374"/>
      <c r="AX86" s="330"/>
      <c r="AY86" s="665"/>
      <c r="AZ86" s="594"/>
      <c r="BA86" s="170" t="str">
        <f t="shared" si="66"/>
        <v>No aplica</v>
      </c>
      <c r="BB86" s="580"/>
      <c r="BC86" s="170" t="str">
        <f t="shared" si="72"/>
        <v>No aplica</v>
      </c>
      <c r="BD86" s="200" t="str">
        <f t="shared" si="70"/>
        <v>No aplica</v>
      </c>
      <c r="BE86" s="580"/>
      <c r="BF86" s="580"/>
      <c r="BG86" s="580"/>
      <c r="BH86" s="580"/>
      <c r="BI86" s="580"/>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s="23"/>
      <c r="CV86" s="23"/>
      <c r="CW86" s="23"/>
      <c r="CX86"/>
      <c r="CY86"/>
      <c r="CZ86"/>
      <c r="DA86"/>
      <c r="DB86"/>
      <c r="DC86"/>
      <c r="DD86"/>
      <c r="DE86"/>
      <c r="DF86"/>
      <c r="DG86"/>
      <c r="DH86"/>
      <c r="DI86" s="15"/>
    </row>
    <row r="87" spans="1:113" ht="15.75" hidden="1" customHeight="1" thickBot="1" x14ac:dyDescent="0.3">
      <c r="A87" s="573"/>
      <c r="B87" s="167">
        <f t="shared" si="34"/>
        <v>7</v>
      </c>
      <c r="C87" s="157"/>
      <c r="D87" s="157"/>
      <c r="E87" s="132"/>
      <c r="F87" s="525"/>
      <c r="G87" s="156"/>
      <c r="H87" s="503"/>
      <c r="I87" s="491"/>
      <c r="J87" s="494"/>
      <c r="K87" s="503"/>
      <c r="L87" s="491"/>
      <c r="M87" s="488"/>
      <c r="N87" s="527"/>
      <c r="O87" s="381"/>
      <c r="P87" s="226"/>
      <c r="Q87" s="120"/>
      <c r="R87" s="361"/>
      <c r="S87" s="381"/>
      <c r="T87" s="364">
        <f t="shared" si="60"/>
        <v>0</v>
      </c>
      <c r="U87" s="381"/>
      <c r="V87" s="364">
        <f t="shared" si="61"/>
        <v>0</v>
      </c>
      <c r="W87" s="381"/>
      <c r="X87" s="364">
        <f t="shared" si="62"/>
        <v>0</v>
      </c>
      <c r="Y87" s="381"/>
      <c r="Z87" s="364">
        <f t="shared" si="63"/>
        <v>0</v>
      </c>
      <c r="AA87" s="381"/>
      <c r="AB87" s="364">
        <f t="shared" si="64"/>
        <v>0</v>
      </c>
      <c r="AC87" s="381"/>
      <c r="AD87" s="364">
        <f t="shared" si="65"/>
        <v>0</v>
      </c>
      <c r="AE87" s="381"/>
      <c r="AF87" s="364">
        <f t="shared" si="68"/>
        <v>0</v>
      </c>
      <c r="AG87" s="242">
        <f>T$51+V$51+X$51+Z$51+AB$51+AD$51+AF$51</f>
        <v>0</v>
      </c>
      <c r="AH87" s="218" t="str">
        <f t="shared" si="71"/>
        <v/>
      </c>
      <c r="AI87" s="242">
        <f t="shared" si="69"/>
        <v>0</v>
      </c>
      <c r="AJ87" s="503"/>
      <c r="AK87" s="491"/>
      <c r="AL87" s="494"/>
      <c r="AM87" s="503"/>
      <c r="AN87" s="491"/>
      <c r="AO87" s="169"/>
      <c r="AP87" s="169"/>
      <c r="AQ87" s="330"/>
      <c r="AR87" s="379"/>
      <c r="AS87" s="330"/>
      <c r="AT87" s="330"/>
      <c r="AU87" s="330"/>
      <c r="AV87" s="330"/>
      <c r="AW87" s="330"/>
      <c r="AX87" s="330"/>
      <c r="AY87" s="665"/>
      <c r="AZ87" s="594"/>
      <c r="BA87" s="170" t="str">
        <f t="shared" si="66"/>
        <v>No aplica</v>
      </c>
      <c r="BB87" s="580"/>
      <c r="BC87" s="170" t="str">
        <f t="shared" si="72"/>
        <v>No aplica</v>
      </c>
      <c r="BD87" s="200" t="str">
        <f t="shared" si="70"/>
        <v>No aplica</v>
      </c>
      <c r="BE87" s="580"/>
      <c r="BF87" s="580"/>
      <c r="BG87" s="580"/>
      <c r="BH87" s="580"/>
      <c r="BI87" s="580"/>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s="23"/>
      <c r="CV87" s="23"/>
      <c r="CW87" s="23"/>
      <c r="CX87"/>
      <c r="CY87"/>
      <c r="CZ87"/>
      <c r="DA87"/>
      <c r="DB87"/>
      <c r="DC87"/>
      <c r="DD87"/>
      <c r="DE87"/>
      <c r="DF87"/>
      <c r="DG87"/>
      <c r="DH87"/>
      <c r="DI87" s="15"/>
    </row>
    <row r="88" spans="1:113" ht="15.75" hidden="1" customHeight="1" thickBot="1" x14ac:dyDescent="0.3">
      <c r="A88" s="573"/>
      <c r="B88" s="167">
        <f t="shared" si="34"/>
        <v>8</v>
      </c>
      <c r="C88" s="157"/>
      <c r="D88" s="157"/>
      <c r="E88" s="132"/>
      <c r="F88" s="525"/>
      <c r="G88" s="156"/>
      <c r="H88" s="503"/>
      <c r="I88" s="491"/>
      <c r="J88" s="494"/>
      <c r="K88" s="503"/>
      <c r="L88" s="491"/>
      <c r="M88" s="488"/>
      <c r="N88" s="527"/>
      <c r="O88" s="381"/>
      <c r="P88" s="226"/>
      <c r="Q88" s="120"/>
      <c r="R88" s="361"/>
      <c r="S88" s="381"/>
      <c r="T88" s="364">
        <f t="shared" si="60"/>
        <v>0</v>
      </c>
      <c r="U88" s="381"/>
      <c r="V88" s="364">
        <f t="shared" si="61"/>
        <v>0</v>
      </c>
      <c r="W88" s="381"/>
      <c r="X88" s="364">
        <f t="shared" si="62"/>
        <v>0</v>
      </c>
      <c r="Y88" s="381"/>
      <c r="Z88" s="364">
        <f t="shared" si="63"/>
        <v>0</v>
      </c>
      <c r="AA88" s="381"/>
      <c r="AB88" s="364">
        <f t="shared" si="64"/>
        <v>0</v>
      </c>
      <c r="AC88" s="381"/>
      <c r="AD88" s="364">
        <f t="shared" si="65"/>
        <v>0</v>
      </c>
      <c r="AE88" s="381"/>
      <c r="AF88" s="364">
        <f t="shared" si="68"/>
        <v>0</v>
      </c>
      <c r="AG88" s="242">
        <f>T$52+V$52+X$52+Z$52+AB$52+AD$52+AF$52</f>
        <v>0</v>
      </c>
      <c r="AH88" s="218" t="str">
        <f t="shared" si="71"/>
        <v/>
      </c>
      <c r="AI88" s="242">
        <f t="shared" si="69"/>
        <v>0</v>
      </c>
      <c r="AJ88" s="503"/>
      <c r="AK88" s="491"/>
      <c r="AL88" s="494"/>
      <c r="AM88" s="503"/>
      <c r="AN88" s="491"/>
      <c r="AO88" s="169"/>
      <c r="AP88" s="169"/>
      <c r="AQ88" s="330"/>
      <c r="AR88" s="379"/>
      <c r="AS88" s="330"/>
      <c r="AT88" s="330"/>
      <c r="AU88" s="330"/>
      <c r="AV88" s="330"/>
      <c r="AW88" s="330"/>
      <c r="AX88" s="330"/>
      <c r="AY88" s="665"/>
      <c r="AZ88" s="594"/>
      <c r="BA88" s="170" t="str">
        <f t="shared" si="66"/>
        <v>No aplica</v>
      </c>
      <c r="BB88" s="580"/>
      <c r="BC88" s="170" t="str">
        <f t="shared" si="72"/>
        <v>No aplica</v>
      </c>
      <c r="BD88" s="200" t="str">
        <f t="shared" si="70"/>
        <v>No aplica</v>
      </c>
      <c r="BE88" s="580"/>
      <c r="BF88" s="580"/>
      <c r="BG88" s="580"/>
      <c r="BH88" s="580"/>
      <c r="BI88" s="580"/>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s="23"/>
      <c r="CV88" s="23"/>
      <c r="CW88" s="23"/>
      <c r="CX88"/>
      <c r="CY88"/>
      <c r="CZ88"/>
      <c r="DA88"/>
      <c r="DB88"/>
      <c r="DC88"/>
      <c r="DD88"/>
      <c r="DE88"/>
      <c r="DF88"/>
      <c r="DG88"/>
      <c r="DH88"/>
      <c r="DI88" s="15"/>
    </row>
    <row r="89" spans="1:113" ht="15.75" hidden="1" customHeight="1" thickBot="1" x14ac:dyDescent="0.3">
      <c r="A89" s="578"/>
      <c r="B89" s="167">
        <f t="shared" si="34"/>
        <v>9</v>
      </c>
      <c r="C89" s="157"/>
      <c r="D89" s="157"/>
      <c r="E89" s="132"/>
      <c r="F89" s="526"/>
      <c r="G89" s="156"/>
      <c r="H89" s="515"/>
      <c r="I89" s="492"/>
      <c r="J89" s="495"/>
      <c r="K89" s="515"/>
      <c r="L89" s="492"/>
      <c r="M89" s="489"/>
      <c r="N89" s="527"/>
      <c r="O89" s="381"/>
      <c r="P89" s="226"/>
      <c r="Q89" s="120"/>
      <c r="R89" s="361"/>
      <c r="S89" s="381"/>
      <c r="T89" s="364">
        <f t="shared" si="60"/>
        <v>0</v>
      </c>
      <c r="U89" s="381"/>
      <c r="V89" s="364">
        <f t="shared" si="61"/>
        <v>0</v>
      </c>
      <c r="W89" s="381"/>
      <c r="X89" s="364">
        <f t="shared" si="62"/>
        <v>0</v>
      </c>
      <c r="Y89" s="381"/>
      <c r="Z89" s="364">
        <f t="shared" si="63"/>
        <v>0</v>
      </c>
      <c r="AA89" s="381"/>
      <c r="AB89" s="364">
        <f t="shared" si="64"/>
        <v>0</v>
      </c>
      <c r="AC89" s="381"/>
      <c r="AD89" s="364">
        <f t="shared" si="65"/>
        <v>0</v>
      </c>
      <c r="AE89" s="381"/>
      <c r="AF89" s="364">
        <f t="shared" si="68"/>
        <v>0</v>
      </c>
      <c r="AG89" s="242">
        <f>T$53+V$53+X$53+Z$53+AB$53+AD$53+AF$53</f>
        <v>0</v>
      </c>
      <c r="AH89" s="218" t="str">
        <f t="shared" si="71"/>
        <v/>
      </c>
      <c r="AI89" s="242">
        <f t="shared" si="69"/>
        <v>0</v>
      </c>
      <c r="AJ89" s="515"/>
      <c r="AK89" s="492"/>
      <c r="AL89" s="495"/>
      <c r="AM89" s="515"/>
      <c r="AN89" s="491"/>
      <c r="AO89" s="169"/>
      <c r="AP89" s="169"/>
      <c r="AQ89" s="330"/>
      <c r="AR89" s="379"/>
      <c r="AS89" s="330"/>
      <c r="AT89" s="330"/>
      <c r="AU89" s="330"/>
      <c r="AV89" s="330"/>
      <c r="AW89" s="330"/>
      <c r="AX89" s="330"/>
      <c r="AY89" s="666"/>
      <c r="AZ89" s="595"/>
      <c r="BA89" s="170" t="str">
        <f t="shared" si="66"/>
        <v>No aplica</v>
      </c>
      <c r="BB89" s="581"/>
      <c r="BC89" s="170" t="str">
        <f t="shared" si="72"/>
        <v>No aplica</v>
      </c>
      <c r="BD89" s="200" t="str">
        <f t="shared" si="70"/>
        <v>No aplica</v>
      </c>
      <c r="BE89" s="581"/>
      <c r="BF89" s="581"/>
      <c r="BG89" s="581"/>
      <c r="BH89" s="581"/>
      <c r="BI89" s="581"/>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s="23"/>
      <c r="CV89" s="23"/>
      <c r="CW89" s="23"/>
      <c r="CX89"/>
      <c r="CY89"/>
      <c r="CZ89"/>
      <c r="DA89"/>
      <c r="DB89"/>
      <c r="DC89"/>
      <c r="DD89"/>
      <c r="DE89"/>
      <c r="DF89"/>
      <c r="DG89"/>
      <c r="DH89"/>
      <c r="DI89" s="15"/>
    </row>
    <row r="90" spans="1:113" ht="15.75" hidden="1" customHeight="1" thickBot="1" x14ac:dyDescent="0.3">
      <c r="A90" s="577" t="s">
        <v>213</v>
      </c>
      <c r="B90" s="167">
        <v>1</v>
      </c>
      <c r="C90" s="157"/>
      <c r="D90" s="157"/>
      <c r="E90" s="156"/>
      <c r="F90" s="525"/>
      <c r="G90" s="156"/>
      <c r="H90" s="514"/>
      <c r="I90" s="490" t="str">
        <f>IF(H90=5,"Mas de una vez al año",IF(H90=4,"Al menos una vez en el ultimo año",IF(H90=3,"Al menos una vez en los ultimos 2 años",IF(H90=2,"Al menos una vez en los ultimos 5 años","No se ha presentado en los ultimos 5 años"))))</f>
        <v>No se ha presentado en los ultimos 5 años</v>
      </c>
      <c r="J90" s="493" t="str">
        <f>CONCATENATE(H$54,K$54)</f>
        <v/>
      </c>
      <c r="K90" s="514"/>
      <c r="L90" s="490" t="str">
        <f t="shared" ref="L90" si="80">IF(AM90=5,"Catastrófico - Tendría desastrosas consecuencias o efectos sobre la institución",IF(AM90=4,"Mayor - Tendría altas consecuencias o efectos sobre la institución",IF(AM90=3,"Moderado - Tendría medianas consecuencias o efectos sobre la institución",IF(AM90=2,"Menos - Tendría bajo impacto o efecto sobre la institución",IF(AM90=1,"Insignificante - tendría consecuencias o efectos mínimos en la institución","Digite Valor entre 1 y 5")))))</f>
        <v>Digite Valor entre 1 y 5</v>
      </c>
      <c r="M90" s="487" t="str">
        <f t="shared" ref="M90" si="81">IF(L90="Digite Valor entre 1 y 5","",IF(L90="Digite Valor entre 1 y 5","",IF(COUNTIF(CH$10:CH$17,CONCATENATE(H90,K90)),CH$9,IF(COUNTIF(CI$10:CI$17,CONCATENATE(H90,K90)),CI$9,IF(COUNTIF(CJ$10:CJ$13,CONCATENATE(H90,K90)),CJ$9,CK$9)))))</f>
        <v/>
      </c>
      <c r="N90" s="527" t="str">
        <f t="shared" ref="N90" si="82">IF(M90=CH$9,"E",IF(M90=CI$9,"A",IF(M90=CJ$9,"M",IF(M90=CK$9,"B",""))))</f>
        <v/>
      </c>
      <c r="O90" s="381"/>
      <c r="P90" s="238"/>
      <c r="Q90" s="120"/>
      <c r="R90" s="361"/>
      <c r="S90" s="381"/>
      <c r="T90" s="364">
        <f t="shared" si="60"/>
        <v>0</v>
      </c>
      <c r="U90" s="381"/>
      <c r="V90" s="364">
        <f t="shared" si="61"/>
        <v>0</v>
      </c>
      <c r="W90" s="381"/>
      <c r="X90" s="364">
        <f t="shared" si="62"/>
        <v>0</v>
      </c>
      <c r="Y90" s="381"/>
      <c r="Z90" s="364">
        <f t="shared" si="63"/>
        <v>0</v>
      </c>
      <c r="AA90" s="381"/>
      <c r="AB90" s="364">
        <f t="shared" si="64"/>
        <v>0</v>
      </c>
      <c r="AC90" s="381"/>
      <c r="AD90" s="364">
        <f t="shared" si="65"/>
        <v>0</v>
      </c>
      <c r="AE90" s="381"/>
      <c r="AF90" s="364">
        <f t="shared" si="68"/>
        <v>0</v>
      </c>
      <c r="AG90" s="242">
        <f t="shared" ref="AG90:AG95" si="83">T90+V90+X90+Z90+AB90+AD90+AF90</f>
        <v>0</v>
      </c>
      <c r="AH90" s="218" t="str">
        <f t="shared" si="71"/>
        <v/>
      </c>
      <c r="AI90" s="242">
        <f t="shared" si="69"/>
        <v>0</v>
      </c>
      <c r="AJ90" s="514" t="str">
        <f>BG90</f>
        <v/>
      </c>
      <c r="AK90" s="490" t="str">
        <f>IF(AJ90=5,"Mas de una vez al año",IF(AJ90=4,"Al menos una vez en el ultimo año",IF(AJ90=3,"Al menos una vez en los ultimos 2 años",IF(AJ90=2,"Al menos una vez en los ultimos 5 años","No se ha presentado en los ultimos 5 años"))))</f>
        <v>No se ha presentado en los ultimos 5 años</v>
      </c>
      <c r="AL90" s="493" t="str">
        <f>BH90</f>
        <v/>
      </c>
      <c r="AM90" s="514" t="str">
        <f>BI90</f>
        <v/>
      </c>
      <c r="AN90" s="491" t="str">
        <f t="shared" ref="AN90" si="84">IF(AM90=5,"Catastrófico - Tendría desastrosas consecuencias o efectos sobre la institución",IF(AM90=4,"Mayor - Tendría altas consecuencias o efectos sobre la institución",IF(AM90=3,"Moderado - Tendría medianas consecuencias o efectos sobre la institución",IF(AM90=2,"Menos - Tendría bajo impacto o efecto sobre la institución",IF(AM90=1,"Insignificante - tendría consecuencias o efectos mínimos en la institución","Digite Valor entre 1 y 5")))))</f>
        <v>Digite Valor entre 1 y 5</v>
      </c>
      <c r="AO90" s="169"/>
      <c r="AP90" s="169"/>
      <c r="AQ90" s="374"/>
      <c r="AR90" s="379"/>
      <c r="AS90" s="375"/>
      <c r="AT90" s="375"/>
      <c r="AU90" s="56"/>
      <c r="AV90" s="56"/>
      <c r="AW90" s="374"/>
      <c r="AX90" s="335"/>
      <c r="AY90" s="661"/>
      <c r="AZ90" s="593">
        <f>H90</f>
        <v>0</v>
      </c>
      <c r="BA90" s="170" t="str">
        <f t="shared" si="66"/>
        <v>No aplica</v>
      </c>
      <c r="BB90" s="579">
        <f>K90</f>
        <v>0</v>
      </c>
      <c r="BC90" s="170" t="str">
        <f t="shared" si="72"/>
        <v>No aplica</v>
      </c>
      <c r="BD90" s="200" t="str">
        <f t="shared" si="70"/>
        <v>No aplica0</v>
      </c>
      <c r="BE90" s="579" t="str">
        <f t="shared" ref="BE90" si="85">IF(R90="","",SUMIF(R90:R98,"Afecta la Probabilidad",BA90:BA98))</f>
        <v/>
      </c>
      <c r="BF90" s="579" t="str">
        <f t="shared" ref="BF90" si="86">IF(R90="","",SUMIF(R90:R98,"Afecta el Impacto",BC90:BC98))</f>
        <v/>
      </c>
      <c r="BG90" s="579" t="str">
        <f>IF(BE90="","",IF(H90-BE90&lt;=0,1,H90-BE90))</f>
        <v/>
      </c>
      <c r="BH90" s="579" t="str">
        <f>CONCATENATE(BG90,BI90)</f>
        <v/>
      </c>
      <c r="BI90" s="579" t="str">
        <f>IF(K90="","",IF(K90-BF90&lt;0,1,K90-BF90))</f>
        <v/>
      </c>
      <c r="BJ90"/>
      <c r="BK90"/>
      <c r="BL90"/>
      <c r="BM90"/>
      <c r="BN90"/>
      <c r="BO90"/>
      <c r="BP90"/>
      <c r="BQ90"/>
      <c r="BR90"/>
      <c r="BS90"/>
      <c r="BT90"/>
      <c r="BU90"/>
      <c r="BV90"/>
      <c r="BW90"/>
      <c r="BX90"/>
      <c r="BY90"/>
      <c r="BZ90"/>
      <c r="CA90"/>
      <c r="CB90"/>
      <c r="CC90"/>
      <c r="CD90"/>
      <c r="CE90"/>
      <c r="CF90"/>
      <c r="CG90"/>
      <c r="CH90" s="98"/>
      <c r="CI90" s="98"/>
      <c r="CJ90" s="98"/>
      <c r="CK90" s="98"/>
      <c r="CL90"/>
      <c r="CM90"/>
      <c r="CN90"/>
      <c r="CO90"/>
      <c r="CP90"/>
      <c r="CQ90"/>
      <c r="CR90"/>
      <c r="CS90"/>
      <c r="CT90"/>
      <c r="CU90" s="23"/>
      <c r="CV90" s="23"/>
      <c r="CW90" s="23"/>
      <c r="CX90"/>
      <c r="CY90"/>
      <c r="CZ90"/>
      <c r="DA90"/>
      <c r="DB90"/>
      <c r="DC90"/>
      <c r="DD90"/>
      <c r="DE90"/>
      <c r="DF90"/>
      <c r="DG90"/>
      <c r="DH90"/>
      <c r="DI90" s="15"/>
    </row>
    <row r="91" spans="1:113" ht="15.75" hidden="1" customHeight="1" thickBot="1" x14ac:dyDescent="0.3">
      <c r="A91" s="573"/>
      <c r="B91" s="167">
        <f t="shared" si="34"/>
        <v>2</v>
      </c>
      <c r="C91" s="157"/>
      <c r="D91" s="157"/>
      <c r="E91" s="156"/>
      <c r="F91" s="525"/>
      <c r="G91" s="156"/>
      <c r="H91" s="503"/>
      <c r="I91" s="491"/>
      <c r="J91" s="494"/>
      <c r="K91" s="503"/>
      <c r="L91" s="491"/>
      <c r="M91" s="488"/>
      <c r="N91" s="527"/>
      <c r="O91" s="381"/>
      <c r="P91" s="238"/>
      <c r="Q91" s="120"/>
      <c r="R91" s="361"/>
      <c r="S91" s="381"/>
      <c r="T91" s="364">
        <f t="shared" si="60"/>
        <v>0</v>
      </c>
      <c r="U91" s="381"/>
      <c r="V91" s="364">
        <f t="shared" si="61"/>
        <v>0</v>
      </c>
      <c r="W91" s="381"/>
      <c r="X91" s="364">
        <f t="shared" si="62"/>
        <v>0</v>
      </c>
      <c r="Y91" s="381"/>
      <c r="Z91" s="364">
        <f t="shared" si="63"/>
        <v>0</v>
      </c>
      <c r="AA91" s="381"/>
      <c r="AB91" s="364">
        <f t="shared" si="64"/>
        <v>0</v>
      </c>
      <c r="AC91" s="381"/>
      <c r="AD91" s="364">
        <f t="shared" si="65"/>
        <v>0</v>
      </c>
      <c r="AE91" s="381"/>
      <c r="AF91" s="364">
        <f t="shared" si="68"/>
        <v>0</v>
      </c>
      <c r="AG91" s="242">
        <f t="shared" si="83"/>
        <v>0</v>
      </c>
      <c r="AH91" s="218" t="str">
        <f t="shared" si="71"/>
        <v/>
      </c>
      <c r="AI91" s="242">
        <f t="shared" si="69"/>
        <v>0</v>
      </c>
      <c r="AJ91" s="503"/>
      <c r="AK91" s="491"/>
      <c r="AL91" s="494"/>
      <c r="AM91" s="503"/>
      <c r="AN91" s="491"/>
      <c r="AO91" s="169"/>
      <c r="AP91" s="169"/>
      <c r="AQ91" s="374"/>
      <c r="AR91" s="379"/>
      <c r="AS91" s="375"/>
      <c r="AT91" s="375"/>
      <c r="AU91" s="56"/>
      <c r="AV91" s="56"/>
      <c r="AW91" s="374"/>
      <c r="AX91" s="335"/>
      <c r="AY91" s="662"/>
      <c r="AZ91" s="594"/>
      <c r="BA91" s="170" t="str">
        <f t="shared" si="66"/>
        <v>No aplica</v>
      </c>
      <c r="BB91" s="580"/>
      <c r="BC91" s="170" t="str">
        <f t="shared" si="72"/>
        <v>No aplica</v>
      </c>
      <c r="BD91" s="200" t="str">
        <f t="shared" si="70"/>
        <v>No aplica</v>
      </c>
      <c r="BE91" s="580"/>
      <c r="BF91" s="580"/>
      <c r="BG91" s="580"/>
      <c r="BH91" s="580"/>
      <c r="BI91" s="580"/>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s="23"/>
      <c r="CV91" s="23"/>
      <c r="CW91" s="23"/>
      <c r="CX91"/>
      <c r="CY91"/>
      <c r="CZ91"/>
      <c r="DA91"/>
      <c r="DB91"/>
      <c r="DC91"/>
      <c r="DD91"/>
      <c r="DE91"/>
      <c r="DF91"/>
      <c r="DG91"/>
      <c r="DH91"/>
      <c r="DI91" s="15"/>
    </row>
    <row r="92" spans="1:113" ht="16.5" hidden="1" customHeight="1" thickBot="1" x14ac:dyDescent="0.3">
      <c r="A92" s="573"/>
      <c r="B92" s="167">
        <f t="shared" si="34"/>
        <v>3</v>
      </c>
      <c r="C92" s="157"/>
      <c r="D92" s="157"/>
      <c r="E92" s="54"/>
      <c r="F92" s="525"/>
      <c r="G92" s="156"/>
      <c r="H92" s="503"/>
      <c r="I92" s="491"/>
      <c r="J92" s="494"/>
      <c r="K92" s="503"/>
      <c r="L92" s="491"/>
      <c r="M92" s="488"/>
      <c r="N92" s="527"/>
      <c r="O92" s="381"/>
      <c r="P92" s="128"/>
      <c r="Q92" s="120"/>
      <c r="R92" s="361"/>
      <c r="S92" s="381"/>
      <c r="T92" s="364">
        <f t="shared" si="60"/>
        <v>0</v>
      </c>
      <c r="U92" s="381"/>
      <c r="V92" s="364">
        <f t="shared" si="61"/>
        <v>0</v>
      </c>
      <c r="W92" s="381"/>
      <c r="X92" s="364">
        <f t="shared" si="62"/>
        <v>0</v>
      </c>
      <c r="Y92" s="381"/>
      <c r="Z92" s="364">
        <f t="shared" si="63"/>
        <v>0</v>
      </c>
      <c r="AA92" s="381"/>
      <c r="AB92" s="364">
        <f t="shared" si="64"/>
        <v>0</v>
      </c>
      <c r="AC92" s="381"/>
      <c r="AD92" s="364">
        <f t="shared" si="65"/>
        <v>0</v>
      </c>
      <c r="AE92" s="381"/>
      <c r="AF92" s="364">
        <f t="shared" si="68"/>
        <v>0</v>
      </c>
      <c r="AG92" s="242">
        <f t="shared" si="83"/>
        <v>0</v>
      </c>
      <c r="AH92" s="218" t="str">
        <f t="shared" si="71"/>
        <v/>
      </c>
      <c r="AI92" s="242">
        <f t="shared" si="69"/>
        <v>0</v>
      </c>
      <c r="AJ92" s="503"/>
      <c r="AK92" s="491"/>
      <c r="AL92" s="494"/>
      <c r="AM92" s="503"/>
      <c r="AN92" s="491"/>
      <c r="AO92" s="169"/>
      <c r="AP92" s="169"/>
      <c r="AQ92" s="374"/>
      <c r="AR92" s="379"/>
      <c r="AS92" s="374"/>
      <c r="AT92" s="56"/>
      <c r="AU92" s="56"/>
      <c r="AV92" s="56"/>
      <c r="AW92" s="374"/>
      <c r="AX92" s="336"/>
      <c r="AY92" s="662"/>
      <c r="AZ92" s="594"/>
      <c r="BA92" s="170" t="str">
        <f t="shared" si="66"/>
        <v>No aplica</v>
      </c>
      <c r="BB92" s="580"/>
      <c r="BC92" s="170" t="str">
        <f t="shared" si="72"/>
        <v>No aplica</v>
      </c>
      <c r="BD92" s="200" t="str">
        <f t="shared" si="70"/>
        <v>No aplica</v>
      </c>
      <c r="BE92" s="580"/>
      <c r="BF92" s="580"/>
      <c r="BG92" s="580"/>
      <c r="BH92" s="580"/>
      <c r="BI92" s="580"/>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s="23"/>
      <c r="CV92" s="23"/>
      <c r="CW92" s="23"/>
      <c r="CX92"/>
      <c r="CY92"/>
      <c r="CZ92"/>
      <c r="DA92"/>
      <c r="DB92"/>
      <c r="DC92"/>
      <c r="DD92"/>
      <c r="DE92"/>
      <c r="DF92"/>
      <c r="DG92"/>
      <c r="DH92"/>
      <c r="DI92" s="15"/>
    </row>
    <row r="93" spans="1:113" ht="15.75" hidden="1" customHeight="1" thickBot="1" x14ac:dyDescent="0.3">
      <c r="A93" s="573"/>
      <c r="B93" s="167">
        <f t="shared" si="34"/>
        <v>4</v>
      </c>
      <c r="C93" s="157"/>
      <c r="D93" s="157"/>
      <c r="E93" s="132"/>
      <c r="F93" s="525"/>
      <c r="G93" s="156"/>
      <c r="H93" s="503"/>
      <c r="I93" s="491"/>
      <c r="J93" s="494"/>
      <c r="K93" s="503"/>
      <c r="L93" s="491"/>
      <c r="M93" s="488"/>
      <c r="N93" s="527"/>
      <c r="O93" s="381"/>
      <c r="P93" s="126"/>
      <c r="Q93" s="120"/>
      <c r="R93" s="361"/>
      <c r="S93" s="381"/>
      <c r="T93" s="364">
        <f t="shared" si="60"/>
        <v>0</v>
      </c>
      <c r="U93" s="381"/>
      <c r="V93" s="364">
        <f t="shared" si="61"/>
        <v>0</v>
      </c>
      <c r="W93" s="381"/>
      <c r="X93" s="364">
        <f t="shared" si="62"/>
        <v>0</v>
      </c>
      <c r="Y93" s="381"/>
      <c r="Z93" s="364">
        <f t="shared" si="63"/>
        <v>0</v>
      </c>
      <c r="AA93" s="381"/>
      <c r="AB93" s="364">
        <f t="shared" si="64"/>
        <v>0</v>
      </c>
      <c r="AC93" s="381"/>
      <c r="AD93" s="364">
        <f t="shared" si="65"/>
        <v>0</v>
      </c>
      <c r="AE93" s="381"/>
      <c r="AF93" s="364">
        <f t="shared" si="68"/>
        <v>0</v>
      </c>
      <c r="AG93" s="242">
        <f t="shared" si="83"/>
        <v>0</v>
      </c>
      <c r="AH93" s="218" t="str">
        <f t="shared" si="71"/>
        <v/>
      </c>
      <c r="AI93" s="242">
        <f t="shared" si="69"/>
        <v>0</v>
      </c>
      <c r="AJ93" s="503"/>
      <c r="AK93" s="491"/>
      <c r="AL93" s="494"/>
      <c r="AM93" s="503"/>
      <c r="AN93" s="491"/>
      <c r="AO93" s="169"/>
      <c r="AP93" s="169"/>
      <c r="AQ93" s="374"/>
      <c r="AR93" s="379"/>
      <c r="AS93" s="374"/>
      <c r="AT93" s="56"/>
      <c r="AU93" s="56"/>
      <c r="AV93" s="56"/>
      <c r="AW93" s="374"/>
      <c r="AX93" s="330"/>
      <c r="AY93" s="662"/>
      <c r="AZ93" s="594"/>
      <c r="BA93" s="170" t="str">
        <f t="shared" si="66"/>
        <v>No aplica</v>
      </c>
      <c r="BB93" s="580"/>
      <c r="BC93" s="170" t="str">
        <f t="shared" si="72"/>
        <v>No aplica</v>
      </c>
      <c r="BD93" s="200" t="str">
        <f t="shared" si="70"/>
        <v>No aplica</v>
      </c>
      <c r="BE93" s="580"/>
      <c r="BF93" s="580"/>
      <c r="BG93" s="580"/>
      <c r="BH93" s="580"/>
      <c r="BI93" s="580"/>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s="23"/>
      <c r="CV93" s="23"/>
      <c r="CW93" s="23"/>
      <c r="CX93"/>
      <c r="CY93"/>
      <c r="CZ93"/>
      <c r="DA93"/>
      <c r="DB93"/>
      <c r="DC93"/>
      <c r="DD93"/>
      <c r="DE93"/>
      <c r="DF93"/>
      <c r="DG93"/>
      <c r="DH93"/>
      <c r="DI93" s="15"/>
    </row>
    <row r="94" spans="1:113" ht="15.75" hidden="1" customHeight="1" thickBot="1" x14ac:dyDescent="0.3">
      <c r="A94" s="573"/>
      <c r="B94" s="167">
        <f t="shared" si="34"/>
        <v>5</v>
      </c>
      <c r="C94" s="157"/>
      <c r="D94" s="157"/>
      <c r="E94" s="132"/>
      <c r="F94" s="525"/>
      <c r="G94" s="156"/>
      <c r="H94" s="503"/>
      <c r="I94" s="491"/>
      <c r="J94" s="494"/>
      <c r="K94" s="503"/>
      <c r="L94" s="491"/>
      <c r="M94" s="488"/>
      <c r="N94" s="527"/>
      <c r="O94" s="381"/>
      <c r="P94" s="126"/>
      <c r="Q94" s="120"/>
      <c r="R94" s="361"/>
      <c r="S94" s="381"/>
      <c r="T94" s="364">
        <f t="shared" si="60"/>
        <v>0</v>
      </c>
      <c r="U94" s="381"/>
      <c r="V94" s="364">
        <f t="shared" si="61"/>
        <v>0</v>
      </c>
      <c r="W94" s="381"/>
      <c r="X94" s="364">
        <f t="shared" si="62"/>
        <v>0</v>
      </c>
      <c r="Y94" s="381"/>
      <c r="Z94" s="364">
        <f t="shared" si="63"/>
        <v>0</v>
      </c>
      <c r="AA94" s="381"/>
      <c r="AB94" s="364">
        <f t="shared" si="64"/>
        <v>0</v>
      </c>
      <c r="AC94" s="381"/>
      <c r="AD94" s="364">
        <f t="shared" si="65"/>
        <v>0</v>
      </c>
      <c r="AE94" s="381"/>
      <c r="AF94" s="364">
        <f t="shared" si="68"/>
        <v>0</v>
      </c>
      <c r="AG94" s="242">
        <f t="shared" si="83"/>
        <v>0</v>
      </c>
      <c r="AH94" s="218" t="str">
        <f t="shared" si="71"/>
        <v/>
      </c>
      <c r="AI94" s="242">
        <f t="shared" si="69"/>
        <v>0</v>
      </c>
      <c r="AJ94" s="503"/>
      <c r="AK94" s="491"/>
      <c r="AL94" s="494"/>
      <c r="AM94" s="503"/>
      <c r="AN94" s="491"/>
      <c r="AO94" s="169"/>
      <c r="AP94" s="169"/>
      <c r="AQ94" s="374"/>
      <c r="AR94" s="379"/>
      <c r="AS94" s="374"/>
      <c r="AT94" s="56"/>
      <c r="AU94" s="56"/>
      <c r="AV94" s="56"/>
      <c r="AW94" s="374"/>
      <c r="AX94" s="330"/>
      <c r="AY94" s="662"/>
      <c r="AZ94" s="594"/>
      <c r="BA94" s="170" t="str">
        <f t="shared" si="66"/>
        <v>No aplica</v>
      </c>
      <c r="BB94" s="580"/>
      <c r="BC94" s="170" t="str">
        <f t="shared" si="72"/>
        <v>No aplica</v>
      </c>
      <c r="BD94" s="200" t="str">
        <f t="shared" si="70"/>
        <v>No aplica</v>
      </c>
      <c r="BE94" s="580"/>
      <c r="BF94" s="580"/>
      <c r="BG94" s="580"/>
      <c r="BH94" s="580"/>
      <c r="BI94" s="580"/>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s="23"/>
      <c r="CV94" s="23"/>
      <c r="CW94" s="23"/>
      <c r="CX94"/>
      <c r="CY94"/>
      <c r="CZ94"/>
      <c r="DA94"/>
      <c r="DB94"/>
      <c r="DC94"/>
      <c r="DD94"/>
      <c r="DE94"/>
      <c r="DF94"/>
      <c r="DG94"/>
      <c r="DH94"/>
      <c r="DI94" s="15"/>
    </row>
    <row r="95" spans="1:113" ht="15.75" hidden="1" customHeight="1" thickBot="1" x14ac:dyDescent="0.3">
      <c r="A95" s="573"/>
      <c r="B95" s="167">
        <f t="shared" si="34"/>
        <v>6</v>
      </c>
      <c r="C95" s="157"/>
      <c r="D95" s="157"/>
      <c r="E95" s="132"/>
      <c r="F95" s="525"/>
      <c r="G95" s="156"/>
      <c r="H95" s="503"/>
      <c r="I95" s="491"/>
      <c r="J95" s="494"/>
      <c r="K95" s="503"/>
      <c r="L95" s="491"/>
      <c r="M95" s="488"/>
      <c r="N95" s="527"/>
      <c r="O95" s="381"/>
      <c r="P95" s="126"/>
      <c r="Q95" s="120"/>
      <c r="R95" s="361"/>
      <c r="S95" s="381"/>
      <c r="T95" s="364">
        <f t="shared" si="60"/>
        <v>0</v>
      </c>
      <c r="U95" s="381"/>
      <c r="V95" s="364">
        <f t="shared" si="61"/>
        <v>0</v>
      </c>
      <c r="W95" s="381"/>
      <c r="X95" s="364">
        <f t="shared" si="62"/>
        <v>0</v>
      </c>
      <c r="Y95" s="381"/>
      <c r="Z95" s="364">
        <f t="shared" si="63"/>
        <v>0</v>
      </c>
      <c r="AA95" s="381"/>
      <c r="AB95" s="364">
        <f t="shared" si="64"/>
        <v>0</v>
      </c>
      <c r="AC95" s="381"/>
      <c r="AD95" s="364">
        <f t="shared" si="65"/>
        <v>0</v>
      </c>
      <c r="AE95" s="381"/>
      <c r="AF95" s="364">
        <f t="shared" si="68"/>
        <v>0</v>
      </c>
      <c r="AG95" s="242">
        <f t="shared" si="83"/>
        <v>0</v>
      </c>
      <c r="AH95" s="218" t="str">
        <f t="shared" si="71"/>
        <v/>
      </c>
      <c r="AI95" s="242">
        <f t="shared" si="69"/>
        <v>0</v>
      </c>
      <c r="AJ95" s="503"/>
      <c r="AK95" s="491"/>
      <c r="AL95" s="494"/>
      <c r="AM95" s="503"/>
      <c r="AN95" s="491"/>
      <c r="AO95" s="169"/>
      <c r="AP95" s="169"/>
      <c r="AQ95" s="374"/>
      <c r="AR95" s="379"/>
      <c r="AS95" s="374"/>
      <c r="AT95" s="374"/>
      <c r="AU95" s="56"/>
      <c r="AV95" s="56"/>
      <c r="AW95" s="374"/>
      <c r="AX95" s="330"/>
      <c r="AY95" s="662"/>
      <c r="AZ95" s="594"/>
      <c r="BA95" s="170" t="str">
        <f t="shared" si="66"/>
        <v>No aplica</v>
      </c>
      <c r="BB95" s="580"/>
      <c r="BC95" s="170" t="str">
        <f t="shared" si="72"/>
        <v>No aplica</v>
      </c>
      <c r="BD95" s="200" t="str">
        <f t="shared" si="70"/>
        <v>No aplica</v>
      </c>
      <c r="BE95" s="580"/>
      <c r="BF95" s="580"/>
      <c r="BG95" s="580"/>
      <c r="BH95" s="580"/>
      <c r="BI95" s="580"/>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s="23"/>
      <c r="CV95" s="23"/>
      <c r="CW95" s="23"/>
      <c r="CX95"/>
      <c r="CY95"/>
      <c r="CZ95"/>
      <c r="DA95"/>
      <c r="DB95"/>
      <c r="DC95"/>
      <c r="DD95"/>
      <c r="DE95"/>
      <c r="DF95"/>
      <c r="DG95"/>
      <c r="DH95"/>
      <c r="DI95" s="15"/>
    </row>
    <row r="96" spans="1:113" ht="15.75" hidden="1" customHeight="1" thickBot="1" x14ac:dyDescent="0.3">
      <c r="A96" s="573"/>
      <c r="B96" s="167">
        <f t="shared" si="34"/>
        <v>7</v>
      </c>
      <c r="C96" s="157"/>
      <c r="D96" s="157"/>
      <c r="E96" s="132"/>
      <c r="F96" s="525"/>
      <c r="G96" s="156"/>
      <c r="H96" s="503"/>
      <c r="I96" s="491"/>
      <c r="J96" s="494"/>
      <c r="K96" s="503"/>
      <c r="L96" s="491"/>
      <c r="M96" s="488"/>
      <c r="N96" s="527"/>
      <c r="O96" s="381"/>
      <c r="P96" s="126"/>
      <c r="Q96" s="120"/>
      <c r="R96" s="361"/>
      <c r="S96" s="381"/>
      <c r="T96" s="364">
        <f t="shared" si="60"/>
        <v>0</v>
      </c>
      <c r="U96" s="381"/>
      <c r="V96" s="364">
        <f t="shared" si="61"/>
        <v>0</v>
      </c>
      <c r="W96" s="381"/>
      <c r="X96" s="364">
        <f t="shared" si="62"/>
        <v>0</v>
      </c>
      <c r="Y96" s="381"/>
      <c r="Z96" s="364">
        <f t="shared" si="63"/>
        <v>0</v>
      </c>
      <c r="AA96" s="381"/>
      <c r="AB96" s="364">
        <f t="shared" si="64"/>
        <v>0</v>
      </c>
      <c r="AC96" s="381"/>
      <c r="AD96" s="364">
        <f t="shared" si="65"/>
        <v>0</v>
      </c>
      <c r="AE96" s="381"/>
      <c r="AF96" s="364">
        <f t="shared" si="68"/>
        <v>0</v>
      </c>
      <c r="AG96" s="242">
        <f>T$51+V$51+X$51+Z$51+AB$51+AD$51+AF$51</f>
        <v>0</v>
      </c>
      <c r="AH96" s="218" t="str">
        <f t="shared" si="71"/>
        <v/>
      </c>
      <c r="AI96" s="242">
        <f t="shared" si="69"/>
        <v>0</v>
      </c>
      <c r="AJ96" s="503"/>
      <c r="AK96" s="491"/>
      <c r="AL96" s="494"/>
      <c r="AM96" s="503"/>
      <c r="AN96" s="491"/>
      <c r="AO96" s="169"/>
      <c r="AP96" s="169"/>
      <c r="AQ96" s="330"/>
      <c r="AR96" s="379"/>
      <c r="AS96" s="330"/>
      <c r="AT96" s="330"/>
      <c r="AU96" s="330"/>
      <c r="AV96" s="330"/>
      <c r="AW96" s="330"/>
      <c r="AX96" s="330"/>
      <c r="AY96" s="662"/>
      <c r="AZ96" s="594"/>
      <c r="BA96" s="170" t="str">
        <f t="shared" si="66"/>
        <v>No aplica</v>
      </c>
      <c r="BB96" s="580"/>
      <c r="BC96" s="170" t="str">
        <f t="shared" si="72"/>
        <v>No aplica</v>
      </c>
      <c r="BD96" s="200" t="str">
        <f t="shared" si="70"/>
        <v>No aplica</v>
      </c>
      <c r="BE96" s="580"/>
      <c r="BF96" s="580"/>
      <c r="BG96" s="580"/>
      <c r="BH96" s="580"/>
      <c r="BI96" s="580"/>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s="23"/>
      <c r="CV96" s="23"/>
      <c r="CW96" s="23"/>
      <c r="CX96"/>
      <c r="CY96"/>
      <c r="CZ96"/>
      <c r="DA96"/>
      <c r="DB96"/>
      <c r="DC96"/>
      <c r="DD96"/>
      <c r="DE96"/>
      <c r="DF96"/>
      <c r="DG96"/>
      <c r="DH96"/>
      <c r="DI96" s="15"/>
    </row>
    <row r="97" spans="1:113" ht="15.75" hidden="1" customHeight="1" thickBot="1" x14ac:dyDescent="0.3">
      <c r="A97" s="573"/>
      <c r="B97" s="167">
        <f t="shared" si="34"/>
        <v>8</v>
      </c>
      <c r="C97" s="157"/>
      <c r="D97" s="157"/>
      <c r="E97" s="132"/>
      <c r="F97" s="525"/>
      <c r="G97" s="156"/>
      <c r="H97" s="503"/>
      <c r="I97" s="491"/>
      <c r="J97" s="494"/>
      <c r="K97" s="503"/>
      <c r="L97" s="491"/>
      <c r="M97" s="488"/>
      <c r="N97" s="527"/>
      <c r="O97" s="381"/>
      <c r="P97" s="126"/>
      <c r="Q97" s="120"/>
      <c r="R97" s="361"/>
      <c r="S97" s="381"/>
      <c r="T97" s="364">
        <f t="shared" si="60"/>
        <v>0</v>
      </c>
      <c r="U97" s="381"/>
      <c r="V97" s="364">
        <f t="shared" si="61"/>
        <v>0</v>
      </c>
      <c r="W97" s="381"/>
      <c r="X97" s="364">
        <f t="shared" si="62"/>
        <v>0</v>
      </c>
      <c r="Y97" s="381"/>
      <c r="Z97" s="364">
        <f t="shared" si="63"/>
        <v>0</v>
      </c>
      <c r="AA97" s="381"/>
      <c r="AB97" s="364">
        <f t="shared" si="64"/>
        <v>0</v>
      </c>
      <c r="AC97" s="381"/>
      <c r="AD97" s="364">
        <f t="shared" si="65"/>
        <v>0</v>
      </c>
      <c r="AE97" s="381"/>
      <c r="AF97" s="364">
        <f t="shared" si="68"/>
        <v>0</v>
      </c>
      <c r="AG97" s="242">
        <f>T$52+V$52+X$52+Z$52+AB$52+AD$52+AF$52</f>
        <v>0</v>
      </c>
      <c r="AH97" s="218" t="str">
        <f t="shared" si="71"/>
        <v/>
      </c>
      <c r="AI97" s="242">
        <f t="shared" si="69"/>
        <v>0</v>
      </c>
      <c r="AJ97" s="503"/>
      <c r="AK97" s="491"/>
      <c r="AL97" s="494"/>
      <c r="AM97" s="503"/>
      <c r="AN97" s="491"/>
      <c r="AO97" s="169"/>
      <c r="AP97" s="169"/>
      <c r="AQ97" s="330"/>
      <c r="AR97" s="379"/>
      <c r="AS97" s="330"/>
      <c r="AT97" s="330"/>
      <c r="AU97" s="330"/>
      <c r="AV97" s="330"/>
      <c r="AW97" s="330"/>
      <c r="AX97" s="330"/>
      <c r="AY97" s="662"/>
      <c r="AZ97" s="594"/>
      <c r="BA97" s="170" t="str">
        <f t="shared" si="66"/>
        <v>No aplica</v>
      </c>
      <c r="BB97" s="580"/>
      <c r="BC97" s="170" t="str">
        <f t="shared" si="72"/>
        <v>No aplica</v>
      </c>
      <c r="BD97" s="200" t="str">
        <f t="shared" si="70"/>
        <v>No aplica</v>
      </c>
      <c r="BE97" s="580"/>
      <c r="BF97" s="580"/>
      <c r="BG97" s="580"/>
      <c r="BH97" s="580"/>
      <c r="BI97" s="580"/>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s="23"/>
      <c r="CV97" s="23"/>
      <c r="CW97" s="23"/>
      <c r="CX97"/>
      <c r="CY97"/>
      <c r="CZ97"/>
      <c r="DA97"/>
      <c r="DB97"/>
      <c r="DC97"/>
      <c r="DD97"/>
      <c r="DE97"/>
      <c r="DF97"/>
      <c r="DG97"/>
      <c r="DH97"/>
      <c r="DI97" s="15"/>
    </row>
    <row r="98" spans="1:113" ht="15.75" hidden="1" customHeight="1" thickBot="1" x14ac:dyDescent="0.3">
      <c r="A98" s="578"/>
      <c r="B98" s="167">
        <f t="shared" si="34"/>
        <v>9</v>
      </c>
      <c r="C98" s="157"/>
      <c r="D98" s="157"/>
      <c r="E98" s="132"/>
      <c r="F98" s="526"/>
      <c r="G98" s="156"/>
      <c r="H98" s="515"/>
      <c r="I98" s="492"/>
      <c r="J98" s="495"/>
      <c r="K98" s="515"/>
      <c r="L98" s="492"/>
      <c r="M98" s="489"/>
      <c r="N98" s="527"/>
      <c r="O98" s="381"/>
      <c r="P98" s="226"/>
      <c r="Q98" s="120"/>
      <c r="R98" s="361"/>
      <c r="S98" s="381"/>
      <c r="T98" s="364">
        <f t="shared" si="60"/>
        <v>0</v>
      </c>
      <c r="U98" s="381"/>
      <c r="V98" s="364">
        <f t="shared" si="61"/>
        <v>0</v>
      </c>
      <c r="W98" s="381"/>
      <c r="X98" s="364">
        <f t="shared" si="62"/>
        <v>0</v>
      </c>
      <c r="Y98" s="381"/>
      <c r="Z98" s="364">
        <f t="shared" si="63"/>
        <v>0</v>
      </c>
      <c r="AA98" s="381"/>
      <c r="AB98" s="364">
        <f t="shared" si="64"/>
        <v>0</v>
      </c>
      <c r="AC98" s="381"/>
      <c r="AD98" s="364">
        <f t="shared" si="65"/>
        <v>0</v>
      </c>
      <c r="AE98" s="381"/>
      <c r="AF98" s="364">
        <f t="shared" si="68"/>
        <v>0</v>
      </c>
      <c r="AG98" s="242">
        <f>T$53+V$53+X$53+Z$53+AB$53+AD$53+AF$53</f>
        <v>0</v>
      </c>
      <c r="AH98" s="218" t="str">
        <f t="shared" si="71"/>
        <v/>
      </c>
      <c r="AI98" s="242">
        <f t="shared" si="69"/>
        <v>0</v>
      </c>
      <c r="AJ98" s="515"/>
      <c r="AK98" s="492"/>
      <c r="AL98" s="495"/>
      <c r="AM98" s="515"/>
      <c r="AN98" s="491"/>
      <c r="AO98" s="169"/>
      <c r="AP98" s="169"/>
      <c r="AQ98" s="330"/>
      <c r="AR98" s="379"/>
      <c r="AS98" s="330"/>
      <c r="AT98" s="330"/>
      <c r="AU98" s="330"/>
      <c r="AV98" s="330"/>
      <c r="AW98" s="330"/>
      <c r="AX98" s="330"/>
      <c r="AY98" s="663"/>
      <c r="AZ98" s="595"/>
      <c r="BA98" s="170" t="str">
        <f t="shared" si="66"/>
        <v>No aplica</v>
      </c>
      <c r="BB98" s="581"/>
      <c r="BC98" s="170" t="str">
        <f t="shared" si="72"/>
        <v>No aplica</v>
      </c>
      <c r="BD98" s="200" t="str">
        <f t="shared" si="70"/>
        <v>No aplica</v>
      </c>
      <c r="BE98" s="581"/>
      <c r="BF98" s="581"/>
      <c r="BG98" s="581"/>
      <c r="BH98" s="581"/>
      <c r="BI98" s="581"/>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s="23"/>
      <c r="CV98" s="23"/>
      <c r="CW98" s="23"/>
      <c r="CX98"/>
      <c r="CY98"/>
      <c r="CZ98"/>
      <c r="DA98"/>
      <c r="DB98"/>
      <c r="DC98"/>
      <c r="DD98"/>
      <c r="DE98"/>
      <c r="DF98"/>
      <c r="DG98"/>
      <c r="DH98"/>
      <c r="DI98" s="15"/>
    </row>
    <row r="99" spans="1:113" ht="15.75" hidden="1" customHeight="1" thickBot="1" x14ac:dyDescent="0.3">
      <c r="A99" s="577" t="s">
        <v>214</v>
      </c>
      <c r="B99" s="167">
        <v>1</v>
      </c>
      <c r="C99" s="51"/>
      <c r="D99" s="51"/>
      <c r="E99" s="160"/>
      <c r="F99" s="525"/>
      <c r="G99" s="160"/>
      <c r="H99" s="514"/>
      <c r="I99" s="490" t="str">
        <f>IF(H99=5,"Mas de una vez al año",IF(H99=4,"Al menos una vez en el ultimo año",IF(H99=3,"Al menos una vez en los ultimos 2 años",IF(H99=2,"Al menos una vez en los ultimos 5 años","No se ha presentado en los ultimos 5 años"))))</f>
        <v>No se ha presentado en los ultimos 5 años</v>
      </c>
      <c r="J99" s="493" t="str">
        <f>CONCATENATE(H$54,K$54)</f>
        <v/>
      </c>
      <c r="K99" s="514"/>
      <c r="L99" s="490" t="str">
        <f t="shared" ref="L99" si="87">IF(AM99=5,"Catastrófico - Tendría desastrosas consecuencias o efectos sobre la institución",IF(AM99=4,"Mayor - Tendría altas consecuencias o efectos sobre la institución",IF(AM99=3,"Moderado - Tendría medianas consecuencias o efectos sobre la institución",IF(AM99=2,"Menos - Tendría bajo impacto o efecto sobre la institución",IF(AM99=1,"Insignificante - tendría consecuencias o efectos mínimos en la institución","Digite Valor entre 1 y 5")))))</f>
        <v>Digite Valor entre 1 y 5</v>
      </c>
      <c r="M99" s="487" t="str">
        <f t="shared" ref="M99" si="88">IF(L99="Digite Valor entre 1 y 5","",IF(L99="Digite Valor entre 1 y 5","",IF(COUNTIF(CH$10:CH$17,CONCATENATE(H99,K99)),CH$9,IF(COUNTIF(CI$10:CI$17,CONCATENATE(H99,K99)),CI$9,IF(COUNTIF(CJ$10:CJ$13,CONCATENATE(H99,K99)),CJ$9,CK$9)))))</f>
        <v/>
      </c>
      <c r="N99" s="527" t="str">
        <f t="shared" ref="N99" si="89">IF(M99=CH$9,"E",IF(M99=CI$9,"A",IF(M99=CJ$9,"M",IF(M99=CK$9,"B",""))))</f>
        <v/>
      </c>
      <c r="O99" s="381"/>
      <c r="P99" s="238"/>
      <c r="Q99" s="120"/>
      <c r="R99" s="361"/>
      <c r="S99" s="381"/>
      <c r="T99" s="364">
        <f t="shared" si="60"/>
        <v>0</v>
      </c>
      <c r="U99" s="381"/>
      <c r="V99" s="364">
        <f t="shared" si="61"/>
        <v>0</v>
      </c>
      <c r="W99" s="381"/>
      <c r="X99" s="364">
        <f t="shared" si="62"/>
        <v>0</v>
      </c>
      <c r="Y99" s="381"/>
      <c r="Z99" s="364">
        <f t="shared" si="63"/>
        <v>0</v>
      </c>
      <c r="AA99" s="381"/>
      <c r="AB99" s="364">
        <f t="shared" si="64"/>
        <v>0</v>
      </c>
      <c r="AC99" s="381"/>
      <c r="AD99" s="364">
        <f t="shared" si="65"/>
        <v>0</v>
      </c>
      <c r="AE99" s="381"/>
      <c r="AF99" s="364">
        <f t="shared" si="68"/>
        <v>0</v>
      </c>
      <c r="AG99" s="242">
        <f t="shared" ref="AG99:AG104" si="90">T99+V99+X99+Z99+AB99+AD99+AF99</f>
        <v>0</v>
      </c>
      <c r="AH99" s="218" t="str">
        <f t="shared" si="71"/>
        <v/>
      </c>
      <c r="AI99" s="242">
        <f t="shared" si="69"/>
        <v>0</v>
      </c>
      <c r="AJ99" s="514" t="str">
        <f>BG99</f>
        <v/>
      </c>
      <c r="AK99" s="490" t="str">
        <f>IF(AJ99=5,"Mas de una vez al año",IF(AJ99=4,"Al menos una vez en el ultimo año",IF(AJ99=3,"Al menos una vez en los ultimos 2 años",IF(AJ99=2,"Al menos una vez en los ultimos 5 años","No se ha presentado en los ultimos 5 años"))))</f>
        <v>No se ha presentado en los ultimos 5 años</v>
      </c>
      <c r="AL99" s="493" t="str">
        <f>BH99</f>
        <v/>
      </c>
      <c r="AM99" s="514" t="str">
        <f>BI99</f>
        <v/>
      </c>
      <c r="AN99" s="491" t="str">
        <f t="shared" ref="AN99" si="91">IF(AM99=5,"Catastrófico - Tendría desastrosas consecuencias o efectos sobre la institución",IF(AM99=4,"Mayor - Tendría altas consecuencias o efectos sobre la institución",IF(AM99=3,"Moderado - Tendría medianas consecuencias o efectos sobre la institución",IF(AM99=2,"Menos - Tendría bajo impacto o efecto sobre la institución",IF(AM99=1,"Insignificante - tendría consecuencias o efectos mínimos en la institución","Digite Valor entre 1 y 5")))))</f>
        <v>Digite Valor entre 1 y 5</v>
      </c>
      <c r="AO99" s="169"/>
      <c r="AP99" s="169"/>
      <c r="AQ99" s="324"/>
      <c r="AR99" s="379"/>
      <c r="AS99" s="375"/>
      <c r="AT99" s="375"/>
      <c r="AU99" s="56"/>
      <c r="AV99" s="56"/>
      <c r="AW99" s="374"/>
      <c r="AX99" s="335"/>
      <c r="AY99" s="496"/>
      <c r="AZ99" s="593">
        <f>H99</f>
        <v>0</v>
      </c>
      <c r="BA99" s="170" t="str">
        <f t="shared" si="66"/>
        <v>No aplica</v>
      </c>
      <c r="BB99" s="579">
        <f>K99</f>
        <v>0</v>
      </c>
      <c r="BC99" s="170" t="str">
        <f t="shared" si="72"/>
        <v>No aplica</v>
      </c>
      <c r="BD99" s="200" t="str">
        <f t="shared" si="70"/>
        <v>No aplica0</v>
      </c>
      <c r="BE99" s="579" t="str">
        <f t="shared" ref="BE99" si="92">IF(R99="","",SUMIF(R99:R107,"Afecta la Probabilidad",BA99:BA107))</f>
        <v/>
      </c>
      <c r="BF99" s="579" t="str">
        <f t="shared" ref="BF99" si="93">IF(R99="","",SUMIF(R99:R107,"Afecta el Impacto",BC99:BC107))</f>
        <v/>
      </c>
      <c r="BG99" s="579" t="str">
        <f>IF(BE99="","",IF(H99-BE99&lt;=0,1,H99-BE99))</f>
        <v/>
      </c>
      <c r="BH99" s="579" t="str">
        <f>CONCATENATE(BG99,BI99)</f>
        <v/>
      </c>
      <c r="BI99" s="579" t="str">
        <f>IF(K99="","",IF(K99-BF99&lt;0,1,K99-BF99))</f>
        <v/>
      </c>
      <c r="BJ99"/>
      <c r="BK99"/>
      <c r="BL99"/>
      <c r="BM99"/>
      <c r="BN99"/>
      <c r="BO99"/>
      <c r="BP99"/>
      <c r="BQ99"/>
      <c r="BR99"/>
      <c r="BS99"/>
      <c r="BT99"/>
      <c r="BU99"/>
      <c r="BV99"/>
      <c r="BW99"/>
      <c r="BX99"/>
      <c r="BY99"/>
      <c r="BZ99"/>
      <c r="CA99"/>
      <c r="CB99"/>
      <c r="CC99"/>
      <c r="CD99"/>
      <c r="CE99"/>
      <c r="CF99"/>
      <c r="CG99"/>
      <c r="CH99" s="98"/>
      <c r="CI99" s="98"/>
      <c r="CJ99" s="98"/>
      <c r="CK99" s="98"/>
      <c r="CL99"/>
      <c r="CM99"/>
      <c r="CN99"/>
      <c r="CO99"/>
      <c r="CP99"/>
      <c r="CQ99"/>
      <c r="CR99"/>
      <c r="CS99"/>
      <c r="CT99"/>
      <c r="CU99" s="23"/>
      <c r="CV99" s="23"/>
      <c r="CW99" s="23"/>
      <c r="CX99"/>
      <c r="CY99"/>
      <c r="CZ99"/>
      <c r="DA99"/>
      <c r="DB99"/>
      <c r="DC99"/>
      <c r="DD99"/>
      <c r="DE99"/>
      <c r="DF99"/>
      <c r="DG99"/>
      <c r="DH99"/>
      <c r="DI99" s="15"/>
    </row>
    <row r="100" spans="1:113" ht="15.75" hidden="1" customHeight="1" thickBot="1" x14ac:dyDescent="0.3">
      <c r="A100" s="573"/>
      <c r="B100" s="167">
        <f t="shared" si="34"/>
        <v>2</v>
      </c>
      <c r="C100" s="51"/>
      <c r="D100" s="51"/>
      <c r="E100" s="160"/>
      <c r="F100" s="525"/>
      <c r="G100" s="160"/>
      <c r="H100" s="503"/>
      <c r="I100" s="491"/>
      <c r="J100" s="494"/>
      <c r="K100" s="503"/>
      <c r="L100" s="491"/>
      <c r="M100" s="488"/>
      <c r="N100" s="527"/>
      <c r="O100" s="381"/>
      <c r="P100" s="238"/>
      <c r="Q100" s="120"/>
      <c r="R100" s="361"/>
      <c r="S100" s="381"/>
      <c r="T100" s="364">
        <f t="shared" si="60"/>
        <v>0</v>
      </c>
      <c r="U100" s="381"/>
      <c r="V100" s="364">
        <f t="shared" si="61"/>
        <v>0</v>
      </c>
      <c r="W100" s="381"/>
      <c r="X100" s="364">
        <f t="shared" si="62"/>
        <v>0</v>
      </c>
      <c r="Y100" s="381"/>
      <c r="Z100" s="364">
        <f t="shared" si="63"/>
        <v>0</v>
      </c>
      <c r="AA100" s="381"/>
      <c r="AB100" s="364">
        <f t="shared" si="64"/>
        <v>0</v>
      </c>
      <c r="AC100" s="381"/>
      <c r="AD100" s="364">
        <f t="shared" si="65"/>
        <v>0</v>
      </c>
      <c r="AE100" s="381"/>
      <c r="AF100" s="364">
        <f t="shared" si="68"/>
        <v>0</v>
      </c>
      <c r="AG100" s="242">
        <f t="shared" si="90"/>
        <v>0</v>
      </c>
      <c r="AH100" s="218" t="str">
        <f t="shared" si="71"/>
        <v/>
      </c>
      <c r="AI100" s="242">
        <f t="shared" si="69"/>
        <v>0</v>
      </c>
      <c r="AJ100" s="503"/>
      <c r="AK100" s="491"/>
      <c r="AL100" s="494"/>
      <c r="AM100" s="503"/>
      <c r="AN100" s="491"/>
      <c r="AO100" s="169"/>
      <c r="AP100" s="169"/>
      <c r="AQ100" s="324"/>
      <c r="AR100" s="379"/>
      <c r="AS100" s="337"/>
      <c r="AT100" s="375"/>
      <c r="AU100" s="56"/>
      <c r="AV100" s="56"/>
      <c r="AW100" s="374"/>
      <c r="AX100" s="374"/>
      <c r="AY100" s="497"/>
      <c r="AZ100" s="594"/>
      <c r="BA100" s="170" t="str">
        <f t="shared" si="66"/>
        <v>No aplica</v>
      </c>
      <c r="BB100" s="580"/>
      <c r="BC100" s="170" t="str">
        <f t="shared" si="72"/>
        <v>No aplica</v>
      </c>
      <c r="BD100" s="200" t="str">
        <f t="shared" si="70"/>
        <v>No aplica</v>
      </c>
      <c r="BE100" s="580"/>
      <c r="BF100" s="580"/>
      <c r="BG100" s="580"/>
      <c r="BH100" s="580"/>
      <c r="BI100" s="58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s="23"/>
      <c r="CV100" s="23"/>
      <c r="CW100" s="23"/>
      <c r="CX100"/>
      <c r="CY100"/>
      <c r="CZ100"/>
      <c r="DA100"/>
      <c r="DB100"/>
      <c r="DC100"/>
      <c r="DD100"/>
      <c r="DE100"/>
      <c r="DF100"/>
      <c r="DG100"/>
      <c r="DH100"/>
      <c r="DI100" s="15"/>
    </row>
    <row r="101" spans="1:113" ht="15.75" hidden="1" customHeight="1" thickBot="1" x14ac:dyDescent="0.3">
      <c r="A101" s="573"/>
      <c r="B101" s="167">
        <f t="shared" si="34"/>
        <v>3</v>
      </c>
      <c r="C101" s="51"/>
      <c r="D101" s="51"/>
      <c r="E101" s="160"/>
      <c r="F101" s="525"/>
      <c r="G101" s="160"/>
      <c r="H101" s="503"/>
      <c r="I101" s="491"/>
      <c r="J101" s="494"/>
      <c r="K101" s="503"/>
      <c r="L101" s="491"/>
      <c r="M101" s="488"/>
      <c r="N101" s="527"/>
      <c r="O101" s="381"/>
      <c r="P101" s="126"/>
      <c r="Q101" s="120"/>
      <c r="R101" s="361"/>
      <c r="S101" s="381"/>
      <c r="T101" s="364">
        <f t="shared" si="60"/>
        <v>0</v>
      </c>
      <c r="U101" s="381"/>
      <c r="V101" s="364">
        <f t="shared" si="61"/>
        <v>0</v>
      </c>
      <c r="W101" s="381"/>
      <c r="X101" s="364">
        <f t="shared" si="62"/>
        <v>0</v>
      </c>
      <c r="Y101" s="381"/>
      <c r="Z101" s="364">
        <f t="shared" si="63"/>
        <v>0</v>
      </c>
      <c r="AA101" s="381"/>
      <c r="AB101" s="364">
        <f t="shared" si="64"/>
        <v>0</v>
      </c>
      <c r="AC101" s="381"/>
      <c r="AD101" s="364">
        <f t="shared" si="65"/>
        <v>0</v>
      </c>
      <c r="AE101" s="381"/>
      <c r="AF101" s="364">
        <f t="shared" si="68"/>
        <v>0</v>
      </c>
      <c r="AG101" s="242">
        <f t="shared" si="90"/>
        <v>0</v>
      </c>
      <c r="AH101" s="218" t="str">
        <f t="shared" si="71"/>
        <v/>
      </c>
      <c r="AI101" s="242">
        <f t="shared" si="69"/>
        <v>0</v>
      </c>
      <c r="AJ101" s="503"/>
      <c r="AK101" s="491"/>
      <c r="AL101" s="494"/>
      <c r="AM101" s="503"/>
      <c r="AN101" s="491"/>
      <c r="AO101" s="169"/>
      <c r="AP101" s="169"/>
      <c r="AQ101" s="330"/>
      <c r="AR101" s="379"/>
      <c r="AS101" s="330"/>
      <c r="AT101" s="330"/>
      <c r="AU101" s="330"/>
      <c r="AV101" s="330"/>
      <c r="AW101" s="330"/>
      <c r="AX101" s="336"/>
      <c r="AY101" s="497"/>
      <c r="AZ101" s="594"/>
      <c r="BA101" s="170" t="str">
        <f t="shared" si="66"/>
        <v>No aplica</v>
      </c>
      <c r="BB101" s="580"/>
      <c r="BC101" s="170" t="str">
        <f t="shared" si="72"/>
        <v>No aplica</v>
      </c>
      <c r="BD101" s="200" t="str">
        <f t="shared" si="70"/>
        <v>No aplica</v>
      </c>
      <c r="BE101" s="580"/>
      <c r="BF101" s="580"/>
      <c r="BG101" s="580"/>
      <c r="BH101" s="580"/>
      <c r="BI101" s="580"/>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s="23"/>
      <c r="CV101" s="23"/>
      <c r="CW101" s="23"/>
      <c r="CX101"/>
      <c r="CY101"/>
      <c r="CZ101"/>
      <c r="DA101"/>
      <c r="DB101"/>
      <c r="DC101"/>
      <c r="DD101"/>
      <c r="DE101"/>
      <c r="DF101"/>
      <c r="DG101"/>
      <c r="DH101"/>
      <c r="DI101" s="15"/>
    </row>
    <row r="102" spans="1:113" ht="15.75" hidden="1" customHeight="1" thickBot="1" x14ac:dyDescent="0.3">
      <c r="A102" s="573"/>
      <c r="B102" s="167">
        <f t="shared" si="34"/>
        <v>4</v>
      </c>
      <c r="C102" s="51"/>
      <c r="D102" s="51"/>
      <c r="E102" s="59"/>
      <c r="F102" s="525"/>
      <c r="G102" s="160"/>
      <c r="H102" s="503"/>
      <c r="I102" s="491"/>
      <c r="J102" s="494"/>
      <c r="K102" s="503"/>
      <c r="L102" s="491"/>
      <c r="M102" s="488"/>
      <c r="N102" s="527"/>
      <c r="O102" s="381"/>
      <c r="P102" s="126"/>
      <c r="Q102" s="120"/>
      <c r="R102" s="361"/>
      <c r="S102" s="381"/>
      <c r="T102" s="364">
        <f t="shared" si="60"/>
        <v>0</v>
      </c>
      <c r="U102" s="381"/>
      <c r="V102" s="364">
        <f t="shared" si="61"/>
        <v>0</v>
      </c>
      <c r="W102" s="381"/>
      <c r="X102" s="364">
        <f t="shared" si="62"/>
        <v>0</v>
      </c>
      <c r="Y102" s="381"/>
      <c r="Z102" s="364">
        <f t="shared" si="63"/>
        <v>0</v>
      </c>
      <c r="AA102" s="381"/>
      <c r="AB102" s="364">
        <f t="shared" si="64"/>
        <v>0</v>
      </c>
      <c r="AC102" s="381"/>
      <c r="AD102" s="364">
        <f t="shared" si="65"/>
        <v>0</v>
      </c>
      <c r="AE102" s="381"/>
      <c r="AF102" s="364">
        <f t="shared" si="68"/>
        <v>0</v>
      </c>
      <c r="AG102" s="242">
        <f t="shared" si="90"/>
        <v>0</v>
      </c>
      <c r="AH102" s="218" t="str">
        <f t="shared" si="71"/>
        <v/>
      </c>
      <c r="AI102" s="242">
        <f t="shared" si="69"/>
        <v>0</v>
      </c>
      <c r="AJ102" s="503"/>
      <c r="AK102" s="491"/>
      <c r="AL102" s="494"/>
      <c r="AM102" s="503"/>
      <c r="AN102" s="491"/>
      <c r="AO102" s="169"/>
      <c r="AP102" s="169"/>
      <c r="AQ102" s="330"/>
      <c r="AR102" s="379"/>
      <c r="AS102" s="330"/>
      <c r="AT102" s="330"/>
      <c r="AU102" s="330"/>
      <c r="AV102" s="330"/>
      <c r="AW102" s="330"/>
      <c r="AX102" s="330"/>
      <c r="AY102" s="497"/>
      <c r="AZ102" s="594"/>
      <c r="BA102" s="170" t="str">
        <f t="shared" si="66"/>
        <v>No aplica</v>
      </c>
      <c r="BB102" s="580"/>
      <c r="BC102" s="170" t="str">
        <f t="shared" si="72"/>
        <v>No aplica</v>
      </c>
      <c r="BD102" s="200" t="str">
        <f t="shared" si="70"/>
        <v>No aplica</v>
      </c>
      <c r="BE102" s="580"/>
      <c r="BF102" s="580"/>
      <c r="BG102" s="580"/>
      <c r="BH102" s="580"/>
      <c r="BI102" s="580"/>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s="23"/>
      <c r="CV102" s="23"/>
      <c r="CW102" s="23"/>
      <c r="CX102"/>
      <c r="CY102"/>
      <c r="CZ102"/>
      <c r="DA102"/>
      <c r="DB102"/>
      <c r="DC102"/>
      <c r="DD102"/>
      <c r="DE102"/>
      <c r="DF102"/>
      <c r="DG102"/>
      <c r="DH102"/>
      <c r="DI102" s="15"/>
    </row>
    <row r="103" spans="1:113" ht="15.75" hidden="1" customHeight="1" thickBot="1" x14ac:dyDescent="0.3">
      <c r="A103" s="573"/>
      <c r="B103" s="167">
        <f t="shared" si="34"/>
        <v>5</v>
      </c>
      <c r="C103" s="51"/>
      <c r="D103" s="51"/>
      <c r="E103" s="59"/>
      <c r="F103" s="525"/>
      <c r="G103" s="160"/>
      <c r="H103" s="503"/>
      <c r="I103" s="491"/>
      <c r="J103" s="494"/>
      <c r="K103" s="503"/>
      <c r="L103" s="491"/>
      <c r="M103" s="488"/>
      <c r="N103" s="527"/>
      <c r="O103" s="381"/>
      <c r="P103" s="126"/>
      <c r="Q103" s="120"/>
      <c r="R103" s="361"/>
      <c r="S103" s="381"/>
      <c r="T103" s="364">
        <f t="shared" si="60"/>
        <v>0</v>
      </c>
      <c r="U103" s="381"/>
      <c r="V103" s="364">
        <f t="shared" si="61"/>
        <v>0</v>
      </c>
      <c r="W103" s="381"/>
      <c r="X103" s="364">
        <f t="shared" si="62"/>
        <v>0</v>
      </c>
      <c r="Y103" s="381"/>
      <c r="Z103" s="364">
        <f t="shared" si="63"/>
        <v>0</v>
      </c>
      <c r="AA103" s="381"/>
      <c r="AB103" s="364">
        <f t="shared" si="64"/>
        <v>0</v>
      </c>
      <c r="AC103" s="381"/>
      <c r="AD103" s="364">
        <f t="shared" si="65"/>
        <v>0</v>
      </c>
      <c r="AE103" s="381"/>
      <c r="AF103" s="364">
        <f t="shared" si="68"/>
        <v>0</v>
      </c>
      <c r="AG103" s="242">
        <f t="shared" si="90"/>
        <v>0</v>
      </c>
      <c r="AH103" s="218" t="str">
        <f t="shared" si="71"/>
        <v/>
      </c>
      <c r="AI103" s="242">
        <f t="shared" si="69"/>
        <v>0</v>
      </c>
      <c r="AJ103" s="503"/>
      <c r="AK103" s="491"/>
      <c r="AL103" s="494"/>
      <c r="AM103" s="503"/>
      <c r="AN103" s="491"/>
      <c r="AO103" s="169"/>
      <c r="AP103" s="169"/>
      <c r="AQ103" s="330"/>
      <c r="AR103" s="379"/>
      <c r="AS103" s="330"/>
      <c r="AT103" s="330"/>
      <c r="AU103" s="330"/>
      <c r="AV103" s="330"/>
      <c r="AW103" s="330"/>
      <c r="AX103" s="330"/>
      <c r="AY103" s="497"/>
      <c r="AZ103" s="594"/>
      <c r="BA103" s="170" t="str">
        <f t="shared" si="66"/>
        <v>No aplica</v>
      </c>
      <c r="BB103" s="580"/>
      <c r="BC103" s="170" t="str">
        <f t="shared" si="72"/>
        <v>No aplica</v>
      </c>
      <c r="BD103" s="200" t="str">
        <f t="shared" si="70"/>
        <v>No aplica</v>
      </c>
      <c r="BE103" s="580"/>
      <c r="BF103" s="580"/>
      <c r="BG103" s="580"/>
      <c r="BH103" s="580"/>
      <c r="BI103" s="580"/>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s="23"/>
      <c r="CV103" s="23"/>
      <c r="CW103" s="23"/>
      <c r="CX103"/>
      <c r="CY103"/>
      <c r="CZ103"/>
      <c r="DA103"/>
      <c r="DB103"/>
      <c r="DC103"/>
      <c r="DD103"/>
      <c r="DE103"/>
      <c r="DF103"/>
      <c r="DG103"/>
      <c r="DH103"/>
      <c r="DI103" s="15"/>
    </row>
    <row r="104" spans="1:113" ht="15.75" hidden="1" customHeight="1" thickBot="1" x14ac:dyDescent="0.3">
      <c r="A104" s="573"/>
      <c r="B104" s="167">
        <f t="shared" si="34"/>
        <v>6</v>
      </c>
      <c r="C104" s="51"/>
      <c r="D104" s="51"/>
      <c r="E104" s="60"/>
      <c r="F104" s="525"/>
      <c r="G104" s="160"/>
      <c r="H104" s="503"/>
      <c r="I104" s="491"/>
      <c r="J104" s="494"/>
      <c r="K104" s="503"/>
      <c r="L104" s="491"/>
      <c r="M104" s="488"/>
      <c r="N104" s="527"/>
      <c r="O104" s="381"/>
      <c r="P104" s="126"/>
      <c r="Q104" s="120"/>
      <c r="R104" s="361"/>
      <c r="S104" s="381"/>
      <c r="T104" s="364">
        <f t="shared" si="60"/>
        <v>0</v>
      </c>
      <c r="U104" s="381"/>
      <c r="V104" s="364">
        <f t="shared" si="61"/>
        <v>0</v>
      </c>
      <c r="W104" s="381"/>
      <c r="X104" s="364">
        <f t="shared" si="62"/>
        <v>0</v>
      </c>
      <c r="Y104" s="381"/>
      <c r="Z104" s="364">
        <f t="shared" si="63"/>
        <v>0</v>
      </c>
      <c r="AA104" s="381"/>
      <c r="AB104" s="364">
        <f t="shared" si="64"/>
        <v>0</v>
      </c>
      <c r="AC104" s="381"/>
      <c r="AD104" s="364">
        <f t="shared" si="65"/>
        <v>0</v>
      </c>
      <c r="AE104" s="381"/>
      <c r="AF104" s="364">
        <f t="shared" si="68"/>
        <v>0</v>
      </c>
      <c r="AG104" s="242">
        <f t="shared" si="90"/>
        <v>0</v>
      </c>
      <c r="AH104" s="218" t="str">
        <f t="shared" si="71"/>
        <v/>
      </c>
      <c r="AI104" s="242">
        <f t="shared" si="69"/>
        <v>0</v>
      </c>
      <c r="AJ104" s="503"/>
      <c r="AK104" s="491"/>
      <c r="AL104" s="494"/>
      <c r="AM104" s="503"/>
      <c r="AN104" s="491"/>
      <c r="AO104" s="169"/>
      <c r="AP104" s="169"/>
      <c r="AQ104" s="330"/>
      <c r="AR104" s="379"/>
      <c r="AS104" s="330"/>
      <c r="AT104" s="330"/>
      <c r="AU104" s="330"/>
      <c r="AV104" s="330"/>
      <c r="AW104" s="330"/>
      <c r="AX104" s="330"/>
      <c r="AY104" s="497"/>
      <c r="AZ104" s="594"/>
      <c r="BA104" s="170" t="str">
        <f t="shared" si="66"/>
        <v>No aplica</v>
      </c>
      <c r="BB104" s="580"/>
      <c r="BC104" s="170" t="str">
        <f t="shared" si="72"/>
        <v>No aplica</v>
      </c>
      <c r="BD104" s="200" t="str">
        <f t="shared" si="70"/>
        <v>No aplica</v>
      </c>
      <c r="BE104" s="580"/>
      <c r="BF104" s="580"/>
      <c r="BG104" s="580"/>
      <c r="BH104" s="580"/>
      <c r="BI104" s="580"/>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s="23"/>
      <c r="CV104" s="23"/>
      <c r="CW104" s="23"/>
      <c r="CX104"/>
      <c r="CY104"/>
      <c r="CZ104"/>
      <c r="DA104"/>
      <c r="DB104"/>
      <c r="DC104"/>
      <c r="DD104"/>
      <c r="DE104"/>
      <c r="DF104"/>
      <c r="DG104"/>
      <c r="DH104"/>
      <c r="DI104" s="15"/>
    </row>
    <row r="105" spans="1:113" ht="15.75" hidden="1" customHeight="1" thickBot="1" x14ac:dyDescent="0.3">
      <c r="A105" s="573"/>
      <c r="B105" s="167">
        <f t="shared" si="34"/>
        <v>7</v>
      </c>
      <c r="C105" s="51"/>
      <c r="D105" s="51"/>
      <c r="E105" s="60"/>
      <c r="F105" s="525"/>
      <c r="G105" s="160"/>
      <c r="H105" s="503"/>
      <c r="I105" s="491"/>
      <c r="J105" s="494"/>
      <c r="K105" s="503"/>
      <c r="L105" s="491"/>
      <c r="M105" s="488"/>
      <c r="N105" s="527"/>
      <c r="O105" s="381"/>
      <c r="P105" s="126"/>
      <c r="Q105" s="120"/>
      <c r="R105" s="361"/>
      <c r="S105" s="381"/>
      <c r="T105" s="364">
        <f t="shared" si="60"/>
        <v>0</v>
      </c>
      <c r="U105" s="381"/>
      <c r="V105" s="364">
        <f t="shared" si="61"/>
        <v>0</v>
      </c>
      <c r="W105" s="381"/>
      <c r="X105" s="364">
        <f t="shared" si="62"/>
        <v>0</v>
      </c>
      <c r="Y105" s="381"/>
      <c r="Z105" s="364">
        <f t="shared" si="63"/>
        <v>0</v>
      </c>
      <c r="AA105" s="381"/>
      <c r="AB105" s="364">
        <f t="shared" si="64"/>
        <v>0</v>
      </c>
      <c r="AC105" s="381"/>
      <c r="AD105" s="364">
        <f t="shared" si="65"/>
        <v>0</v>
      </c>
      <c r="AE105" s="381"/>
      <c r="AF105" s="364">
        <f t="shared" si="68"/>
        <v>0</v>
      </c>
      <c r="AG105" s="242">
        <f>T$51+V$51+X$51+Z$51+AB$51+AD$51+AF$51</f>
        <v>0</v>
      </c>
      <c r="AH105" s="218" t="str">
        <f t="shared" si="71"/>
        <v/>
      </c>
      <c r="AI105" s="242">
        <f t="shared" si="69"/>
        <v>0</v>
      </c>
      <c r="AJ105" s="503"/>
      <c r="AK105" s="491"/>
      <c r="AL105" s="494"/>
      <c r="AM105" s="503"/>
      <c r="AN105" s="491"/>
      <c r="AO105" s="169"/>
      <c r="AP105" s="169"/>
      <c r="AQ105" s="330"/>
      <c r="AR105" s="379"/>
      <c r="AS105" s="330"/>
      <c r="AT105" s="330"/>
      <c r="AU105" s="330"/>
      <c r="AV105" s="330"/>
      <c r="AW105" s="330"/>
      <c r="AX105" s="330"/>
      <c r="AY105" s="497"/>
      <c r="AZ105" s="594"/>
      <c r="BA105" s="170" t="str">
        <f t="shared" si="66"/>
        <v>No aplica</v>
      </c>
      <c r="BB105" s="580"/>
      <c r="BC105" s="170" t="str">
        <f t="shared" si="72"/>
        <v>No aplica</v>
      </c>
      <c r="BD105" s="200" t="str">
        <f t="shared" si="70"/>
        <v>No aplica</v>
      </c>
      <c r="BE105" s="580"/>
      <c r="BF105" s="580"/>
      <c r="BG105" s="580"/>
      <c r="BH105" s="580"/>
      <c r="BI105" s="580"/>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s="23"/>
      <c r="CV105" s="23"/>
      <c r="CW105" s="23"/>
      <c r="CX105"/>
      <c r="CY105"/>
      <c r="CZ105"/>
      <c r="DA105"/>
      <c r="DB105"/>
      <c r="DC105"/>
      <c r="DD105"/>
      <c r="DE105"/>
      <c r="DF105"/>
      <c r="DG105"/>
      <c r="DH105"/>
      <c r="DI105" s="15"/>
    </row>
    <row r="106" spans="1:113" ht="15.75" hidden="1" customHeight="1" thickBot="1" x14ac:dyDescent="0.3">
      <c r="A106" s="573"/>
      <c r="B106" s="167">
        <f t="shared" si="34"/>
        <v>8</v>
      </c>
      <c r="C106" s="51"/>
      <c r="D106" s="51"/>
      <c r="E106" s="60"/>
      <c r="F106" s="525"/>
      <c r="G106" s="160"/>
      <c r="H106" s="503"/>
      <c r="I106" s="491"/>
      <c r="J106" s="494"/>
      <c r="K106" s="503"/>
      <c r="L106" s="491"/>
      <c r="M106" s="488"/>
      <c r="N106" s="527"/>
      <c r="O106" s="381"/>
      <c r="P106" s="126"/>
      <c r="Q106" s="120"/>
      <c r="R106" s="361"/>
      <c r="S106" s="381"/>
      <c r="T106" s="364">
        <f t="shared" si="60"/>
        <v>0</v>
      </c>
      <c r="U106" s="381"/>
      <c r="V106" s="364">
        <f t="shared" si="61"/>
        <v>0</v>
      </c>
      <c r="W106" s="381"/>
      <c r="X106" s="364">
        <f t="shared" si="62"/>
        <v>0</v>
      </c>
      <c r="Y106" s="381"/>
      <c r="Z106" s="364">
        <f t="shared" si="63"/>
        <v>0</v>
      </c>
      <c r="AA106" s="381"/>
      <c r="AB106" s="364">
        <f t="shared" si="64"/>
        <v>0</v>
      </c>
      <c r="AC106" s="381"/>
      <c r="AD106" s="364">
        <f t="shared" si="65"/>
        <v>0</v>
      </c>
      <c r="AE106" s="381"/>
      <c r="AF106" s="364">
        <f t="shared" si="68"/>
        <v>0</v>
      </c>
      <c r="AG106" s="242">
        <f>T$52+V$52+X$52+Z$52+AB$52+AD$52+AF$52</f>
        <v>0</v>
      </c>
      <c r="AH106" s="218" t="str">
        <f t="shared" si="71"/>
        <v/>
      </c>
      <c r="AI106" s="242">
        <f t="shared" si="69"/>
        <v>0</v>
      </c>
      <c r="AJ106" s="503"/>
      <c r="AK106" s="491"/>
      <c r="AL106" s="494"/>
      <c r="AM106" s="503"/>
      <c r="AN106" s="491"/>
      <c r="AO106" s="169"/>
      <c r="AP106" s="169"/>
      <c r="AQ106" s="330"/>
      <c r="AR106" s="379"/>
      <c r="AS106" s="330"/>
      <c r="AT106" s="330"/>
      <c r="AU106" s="330"/>
      <c r="AV106" s="330"/>
      <c r="AW106" s="330"/>
      <c r="AX106" s="330"/>
      <c r="AY106" s="497"/>
      <c r="AZ106" s="594"/>
      <c r="BA106" s="170" t="str">
        <f t="shared" si="66"/>
        <v>No aplica</v>
      </c>
      <c r="BB106" s="580"/>
      <c r="BC106" s="170" t="str">
        <f t="shared" si="72"/>
        <v>No aplica</v>
      </c>
      <c r="BD106" s="200" t="str">
        <f t="shared" si="70"/>
        <v>No aplica</v>
      </c>
      <c r="BE106" s="580"/>
      <c r="BF106" s="580"/>
      <c r="BG106" s="580"/>
      <c r="BH106" s="580"/>
      <c r="BI106" s="580"/>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s="23"/>
      <c r="CV106" s="23"/>
      <c r="CW106" s="23"/>
      <c r="CX106"/>
      <c r="CY106"/>
      <c r="CZ106"/>
      <c r="DA106"/>
      <c r="DB106"/>
      <c r="DC106"/>
      <c r="DD106"/>
      <c r="DE106"/>
      <c r="DF106"/>
      <c r="DG106"/>
      <c r="DH106"/>
      <c r="DI106" s="15"/>
    </row>
    <row r="107" spans="1:113" ht="15.75" hidden="1" customHeight="1" thickBot="1" x14ac:dyDescent="0.3">
      <c r="A107" s="573"/>
      <c r="B107" s="167">
        <f t="shared" si="34"/>
        <v>9</v>
      </c>
      <c r="C107" s="51"/>
      <c r="D107" s="51"/>
      <c r="E107" s="60"/>
      <c r="F107" s="526"/>
      <c r="G107" s="160"/>
      <c r="H107" s="515"/>
      <c r="I107" s="492"/>
      <c r="J107" s="495"/>
      <c r="K107" s="515"/>
      <c r="L107" s="492"/>
      <c r="M107" s="489"/>
      <c r="N107" s="527"/>
      <c r="O107" s="381"/>
      <c r="P107" s="126"/>
      <c r="Q107" s="120"/>
      <c r="R107" s="361"/>
      <c r="S107" s="381"/>
      <c r="T107" s="364">
        <f t="shared" si="60"/>
        <v>0</v>
      </c>
      <c r="U107" s="381"/>
      <c r="V107" s="364">
        <f t="shared" si="61"/>
        <v>0</v>
      </c>
      <c r="W107" s="381"/>
      <c r="X107" s="364">
        <f t="shared" si="62"/>
        <v>0</v>
      </c>
      <c r="Y107" s="381"/>
      <c r="Z107" s="364">
        <f t="shared" si="63"/>
        <v>0</v>
      </c>
      <c r="AA107" s="381"/>
      <c r="AB107" s="364">
        <f t="shared" si="64"/>
        <v>0</v>
      </c>
      <c r="AC107" s="381"/>
      <c r="AD107" s="364">
        <f t="shared" si="65"/>
        <v>0</v>
      </c>
      <c r="AE107" s="381"/>
      <c r="AF107" s="364">
        <f t="shared" si="68"/>
        <v>0</v>
      </c>
      <c r="AG107" s="242">
        <f>T$53+V$53+X$53+Z$53+AB$53+AD$53+AF$53</f>
        <v>0</v>
      </c>
      <c r="AH107" s="218" t="str">
        <f t="shared" si="71"/>
        <v/>
      </c>
      <c r="AI107" s="242">
        <f t="shared" si="69"/>
        <v>0</v>
      </c>
      <c r="AJ107" s="515"/>
      <c r="AK107" s="492"/>
      <c r="AL107" s="495"/>
      <c r="AM107" s="515"/>
      <c r="AN107" s="491"/>
      <c r="AO107" s="169"/>
      <c r="AP107" s="169"/>
      <c r="AQ107" s="330"/>
      <c r="AR107" s="379"/>
      <c r="AS107" s="330"/>
      <c r="AT107" s="330"/>
      <c r="AU107" s="330"/>
      <c r="AV107" s="330"/>
      <c r="AW107" s="330"/>
      <c r="AX107" s="330"/>
      <c r="AY107" s="498"/>
      <c r="AZ107" s="595"/>
      <c r="BA107" s="170" t="str">
        <f t="shared" si="66"/>
        <v>No aplica</v>
      </c>
      <c r="BB107" s="581"/>
      <c r="BC107" s="170" t="str">
        <f t="shared" si="72"/>
        <v>No aplica</v>
      </c>
      <c r="BD107" s="200" t="str">
        <f t="shared" si="70"/>
        <v>No aplica</v>
      </c>
      <c r="BE107" s="581"/>
      <c r="BF107" s="581"/>
      <c r="BG107" s="581"/>
      <c r="BH107" s="581"/>
      <c r="BI107" s="581"/>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s="23"/>
      <c r="CV107" s="23"/>
      <c r="CW107" s="23"/>
      <c r="CX107"/>
      <c r="CY107"/>
      <c r="CZ107"/>
      <c r="DA107"/>
      <c r="DB107"/>
      <c r="DC107"/>
      <c r="DD107"/>
      <c r="DE107"/>
      <c r="DF107"/>
      <c r="DG107"/>
      <c r="DH107"/>
      <c r="DI107" s="15"/>
    </row>
    <row r="108" spans="1:113" ht="15.75" hidden="1" customHeight="1" thickBot="1" x14ac:dyDescent="0.3">
      <c r="A108" s="573" t="s">
        <v>215</v>
      </c>
      <c r="B108" s="167">
        <v>1</v>
      </c>
      <c r="C108" s="157"/>
      <c r="D108" s="157"/>
      <c r="E108" s="54"/>
      <c r="F108" s="525"/>
      <c r="G108" s="156"/>
      <c r="H108" s="514"/>
      <c r="I108" s="490" t="str">
        <f>IF(H108=5,"Mas de una vez al año",IF(H108=4,"Al menos una vez en el ultimo año",IF(H108=3,"Al menos una vez en los ultimos 2 años",IF(H108=2,"Al menos una vez en los ultimos 5 años","No se ha presentado en los ultimos 5 años"))))</f>
        <v>No se ha presentado en los ultimos 5 años</v>
      </c>
      <c r="J108" s="493" t="str">
        <f>CONCATENATE(H$54,K$54)</f>
        <v/>
      </c>
      <c r="K108" s="514"/>
      <c r="L108" s="490" t="str">
        <f t="shared" ref="L108" si="94">IF(AM108=5,"Catastrófico - Tendría desastrosas consecuencias o efectos sobre la institución",IF(AM108=4,"Mayor - Tendría altas consecuencias o efectos sobre la institución",IF(AM108=3,"Moderado - Tendría medianas consecuencias o efectos sobre la institución",IF(AM108=2,"Menos - Tendría bajo impacto o efecto sobre la institución",IF(AM108=1,"Insignificante - tendría consecuencias o efectos mínimos en la institución","Digite Valor entre 1 y 5")))))</f>
        <v>Digite Valor entre 1 y 5</v>
      </c>
      <c r="M108" s="487" t="str">
        <f t="shared" ref="M108" si="95">IF(L108="Digite Valor entre 1 y 5","",IF(L108="Digite Valor entre 1 y 5","",IF(COUNTIF(CH$10:CH$17,CONCATENATE(H108,K108)),CH$9,IF(COUNTIF(CI$10:CI$17,CONCATENATE(H108,K108)),CI$9,IF(COUNTIF(CJ$10:CJ$13,CONCATENATE(H108,K108)),CJ$9,CK$9)))))</f>
        <v/>
      </c>
      <c r="N108" s="527" t="str">
        <f t="shared" ref="N108" si="96">IF(M108=CH$9,"E",IF(M108=CI$9,"A",IF(M108=CJ$9,"M",IF(M108=CK$9,"B",""))))</f>
        <v/>
      </c>
      <c r="O108" s="381"/>
      <c r="P108" s="239"/>
      <c r="Q108" s="120"/>
      <c r="R108" s="361"/>
      <c r="S108" s="381"/>
      <c r="T108" s="364">
        <f t="shared" si="60"/>
        <v>0</v>
      </c>
      <c r="U108" s="381"/>
      <c r="V108" s="364">
        <f t="shared" si="61"/>
        <v>0</v>
      </c>
      <c r="W108" s="381"/>
      <c r="X108" s="364">
        <f t="shared" si="62"/>
        <v>0</v>
      </c>
      <c r="Y108" s="381"/>
      <c r="Z108" s="364">
        <f t="shared" si="63"/>
        <v>0</v>
      </c>
      <c r="AA108" s="381"/>
      <c r="AB108" s="364">
        <f t="shared" si="64"/>
        <v>0</v>
      </c>
      <c r="AC108" s="381"/>
      <c r="AD108" s="364">
        <f t="shared" si="65"/>
        <v>0</v>
      </c>
      <c r="AE108" s="381"/>
      <c r="AF108" s="364">
        <f t="shared" si="68"/>
        <v>0</v>
      </c>
      <c r="AG108" s="242">
        <f t="shared" ref="AG108:AG113" si="97">T108+V108+X108+Z108+AB108+AD108+AF108</f>
        <v>0</v>
      </c>
      <c r="AH108" s="218" t="str">
        <f t="shared" si="71"/>
        <v/>
      </c>
      <c r="AI108" s="242">
        <f t="shared" si="69"/>
        <v>0</v>
      </c>
      <c r="AJ108" s="514" t="str">
        <f>BG108</f>
        <v/>
      </c>
      <c r="AK108" s="490" t="str">
        <f>IF(AJ108=5,"Mas de una vez al año",IF(AJ108=4,"Al menos una vez en el ultimo año",IF(AJ108=3,"Al menos una vez en los ultimos 2 años",IF(AJ108=2,"Al menos una vez en los ultimos 5 años","No se ha presentado en los ultimos 5 años"))))</f>
        <v>No se ha presentado en los ultimos 5 años</v>
      </c>
      <c r="AL108" s="493" t="str">
        <f>BH108</f>
        <v/>
      </c>
      <c r="AM108" s="514" t="str">
        <f>BI108</f>
        <v/>
      </c>
      <c r="AN108" s="491" t="str">
        <f t="shared" ref="AN108" si="98">IF(AM108=5,"Catastrófico - Tendría desastrosas consecuencias o efectos sobre la institución",IF(AM108=4,"Mayor - Tendría altas consecuencias o efectos sobre la institución",IF(AM108=3,"Moderado - Tendría medianas consecuencias o efectos sobre la institución",IF(AM108=2,"Menos - Tendría bajo impacto o efecto sobre la institución",IF(AM108=1,"Insignificante - tendría consecuencias o efectos mínimos en la institución","Digite Valor entre 1 y 5")))))</f>
        <v>Digite Valor entre 1 y 5</v>
      </c>
      <c r="AO108" s="169"/>
      <c r="AP108" s="169"/>
      <c r="AQ108" s="327"/>
      <c r="AR108" s="379"/>
      <c r="AS108" s="375"/>
      <c r="AT108" s="338"/>
      <c r="AU108" s="332"/>
      <c r="AV108" s="332"/>
      <c r="AW108" s="371"/>
      <c r="AX108" s="371"/>
      <c r="AY108" s="496"/>
      <c r="AZ108" s="593">
        <f>H108</f>
        <v>0</v>
      </c>
      <c r="BA108" s="170" t="str">
        <f t="shared" si="66"/>
        <v>No aplica</v>
      </c>
      <c r="BB108" s="579">
        <f>K108</f>
        <v>0</v>
      </c>
      <c r="BC108" s="170" t="str">
        <f t="shared" si="72"/>
        <v>No aplica</v>
      </c>
      <c r="BD108" s="200" t="str">
        <f t="shared" si="70"/>
        <v>No aplica0</v>
      </c>
      <c r="BE108" s="579" t="str">
        <f t="shared" ref="BE108" si="99">IF(R108="","",SUMIF(R108:R116,"Afecta la Probabilidad",BA108:BA116))</f>
        <v/>
      </c>
      <c r="BF108" s="579" t="str">
        <f t="shared" ref="BF108" si="100">IF(R108="","",SUMIF(R108:R116,"Afecta el Impacto",BC108:BC116))</f>
        <v/>
      </c>
      <c r="BG108" s="579" t="str">
        <f>IF(BE108="","",IF(H108-BE108&lt;=0,1,H108-BE108))</f>
        <v/>
      </c>
      <c r="BH108" s="579" t="str">
        <f>CONCATENATE(BG108,BI108)</f>
        <v/>
      </c>
      <c r="BI108" s="579" t="str">
        <f>IF(K108="","",IF(K108-BF108&lt;0,1,K108-BF108))</f>
        <v/>
      </c>
      <c r="BJ108"/>
      <c r="BK108"/>
      <c r="BL108"/>
      <c r="BM108"/>
      <c r="BN108"/>
      <c r="BO108"/>
      <c r="BP108"/>
      <c r="BQ108"/>
      <c r="BR108"/>
      <c r="BS108"/>
      <c r="BT108"/>
      <c r="BU108"/>
      <c r="BV108"/>
      <c r="BW108"/>
      <c r="BX108"/>
      <c r="BY108"/>
      <c r="BZ108"/>
      <c r="CA108"/>
      <c r="CB108"/>
      <c r="CC108"/>
      <c r="CD108"/>
      <c r="CE108"/>
      <c r="CF108"/>
      <c r="CG108"/>
      <c r="CH108" s="98"/>
      <c r="CI108" s="98"/>
      <c r="CJ108" s="98"/>
      <c r="CK108" s="98"/>
      <c r="CL108"/>
      <c r="CM108"/>
      <c r="CN108"/>
      <c r="CO108"/>
      <c r="CP108"/>
      <c r="CQ108"/>
      <c r="CR108"/>
      <c r="CS108"/>
      <c r="CT108"/>
      <c r="CU108" s="23"/>
      <c r="CV108" s="23"/>
      <c r="CW108" s="23"/>
      <c r="CX108"/>
      <c r="CY108"/>
      <c r="CZ108"/>
      <c r="DA108"/>
      <c r="DB108"/>
      <c r="DC108"/>
      <c r="DD108"/>
      <c r="DE108"/>
      <c r="DF108"/>
      <c r="DG108"/>
      <c r="DH108"/>
      <c r="DI108" s="15"/>
    </row>
    <row r="109" spans="1:113" ht="15.75" hidden="1" customHeight="1" thickBot="1" x14ac:dyDescent="0.3">
      <c r="A109" s="573"/>
      <c r="B109" s="167">
        <f t="shared" si="34"/>
        <v>2</v>
      </c>
      <c r="C109" s="157"/>
      <c r="D109" s="157"/>
      <c r="E109" s="54"/>
      <c r="F109" s="525"/>
      <c r="G109" s="156"/>
      <c r="H109" s="503"/>
      <c r="I109" s="491"/>
      <c r="J109" s="494"/>
      <c r="K109" s="503"/>
      <c r="L109" s="491"/>
      <c r="M109" s="488"/>
      <c r="N109" s="527"/>
      <c r="O109" s="381"/>
      <c r="P109" s="239"/>
      <c r="Q109" s="120"/>
      <c r="R109" s="361"/>
      <c r="S109" s="381"/>
      <c r="T109" s="364">
        <f t="shared" si="60"/>
        <v>0</v>
      </c>
      <c r="U109" s="381"/>
      <c r="V109" s="364">
        <f t="shared" si="61"/>
        <v>0</v>
      </c>
      <c r="W109" s="381"/>
      <c r="X109" s="364">
        <f t="shared" si="62"/>
        <v>0</v>
      </c>
      <c r="Y109" s="381"/>
      <c r="Z109" s="364">
        <f t="shared" si="63"/>
        <v>0</v>
      </c>
      <c r="AA109" s="381"/>
      <c r="AB109" s="364">
        <f t="shared" si="64"/>
        <v>0</v>
      </c>
      <c r="AC109" s="381"/>
      <c r="AD109" s="364">
        <f t="shared" si="65"/>
        <v>0</v>
      </c>
      <c r="AE109" s="381"/>
      <c r="AF109" s="364">
        <f t="shared" si="68"/>
        <v>0</v>
      </c>
      <c r="AG109" s="242">
        <f t="shared" si="97"/>
        <v>0</v>
      </c>
      <c r="AH109" s="218" t="str">
        <f t="shared" si="71"/>
        <v/>
      </c>
      <c r="AI109" s="242">
        <f t="shared" si="69"/>
        <v>0</v>
      </c>
      <c r="AJ109" s="503"/>
      <c r="AK109" s="491"/>
      <c r="AL109" s="494"/>
      <c r="AM109" s="503"/>
      <c r="AN109" s="491"/>
      <c r="AO109" s="169"/>
      <c r="AP109" s="169"/>
      <c r="AQ109" s="330"/>
      <c r="AR109" s="379"/>
      <c r="AS109" s="375"/>
      <c r="AT109" s="338"/>
      <c r="AU109" s="332"/>
      <c r="AV109" s="332"/>
      <c r="AW109" s="335"/>
      <c r="AX109" s="335"/>
      <c r="AY109" s="497"/>
      <c r="AZ109" s="594"/>
      <c r="BA109" s="170" t="str">
        <f t="shared" si="66"/>
        <v>No aplica</v>
      </c>
      <c r="BB109" s="580"/>
      <c r="BC109" s="170" t="str">
        <f t="shared" si="72"/>
        <v>No aplica</v>
      </c>
      <c r="BD109" s="200" t="str">
        <f t="shared" si="70"/>
        <v>No aplica</v>
      </c>
      <c r="BE109" s="580"/>
      <c r="BF109" s="580"/>
      <c r="BG109" s="580"/>
      <c r="BH109" s="580"/>
      <c r="BI109" s="580"/>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s="23"/>
      <c r="CV109" s="23"/>
      <c r="CW109" s="23"/>
      <c r="CX109"/>
      <c r="CY109"/>
      <c r="CZ109"/>
      <c r="DA109"/>
      <c r="DB109"/>
      <c r="DC109"/>
      <c r="DD109"/>
      <c r="DE109"/>
      <c r="DF109"/>
      <c r="DG109"/>
      <c r="DH109"/>
      <c r="DI109" s="15"/>
    </row>
    <row r="110" spans="1:113" ht="15.75" hidden="1" customHeight="1" thickBot="1" x14ac:dyDescent="0.3">
      <c r="A110" s="573"/>
      <c r="B110" s="167">
        <f t="shared" ref="B110:B116" si="101">B109+1</f>
        <v>3</v>
      </c>
      <c r="C110" s="157"/>
      <c r="D110" s="157"/>
      <c r="E110" s="54"/>
      <c r="F110" s="525"/>
      <c r="G110" s="156"/>
      <c r="H110" s="503"/>
      <c r="I110" s="491"/>
      <c r="J110" s="494"/>
      <c r="K110" s="503"/>
      <c r="L110" s="491"/>
      <c r="M110" s="488"/>
      <c r="N110" s="527"/>
      <c r="O110" s="381"/>
      <c r="P110" s="239"/>
      <c r="Q110" s="120"/>
      <c r="R110" s="361"/>
      <c r="S110" s="381"/>
      <c r="T110" s="364">
        <f t="shared" si="60"/>
        <v>0</v>
      </c>
      <c r="U110" s="381"/>
      <c r="V110" s="364">
        <f t="shared" si="61"/>
        <v>0</v>
      </c>
      <c r="W110" s="381"/>
      <c r="X110" s="364">
        <f t="shared" si="62"/>
        <v>0</v>
      </c>
      <c r="Y110" s="381"/>
      <c r="Z110" s="364">
        <f t="shared" si="63"/>
        <v>0</v>
      </c>
      <c r="AA110" s="381"/>
      <c r="AB110" s="364">
        <f t="shared" si="64"/>
        <v>0</v>
      </c>
      <c r="AC110" s="381"/>
      <c r="AD110" s="364">
        <f t="shared" si="65"/>
        <v>0</v>
      </c>
      <c r="AE110" s="381"/>
      <c r="AF110" s="364">
        <f t="shared" si="68"/>
        <v>0</v>
      </c>
      <c r="AG110" s="242">
        <f t="shared" si="97"/>
        <v>0</v>
      </c>
      <c r="AH110" s="218" t="str">
        <f t="shared" si="71"/>
        <v/>
      </c>
      <c r="AI110" s="242">
        <f t="shared" si="69"/>
        <v>0</v>
      </c>
      <c r="AJ110" s="503"/>
      <c r="AK110" s="491"/>
      <c r="AL110" s="494"/>
      <c r="AM110" s="503"/>
      <c r="AN110" s="491"/>
      <c r="AO110" s="169"/>
      <c r="AP110" s="169"/>
      <c r="AQ110" s="330"/>
      <c r="AR110" s="379"/>
      <c r="AS110" s="375"/>
      <c r="AT110" s="338"/>
      <c r="AU110" s="332"/>
      <c r="AV110" s="332"/>
      <c r="AW110" s="336"/>
      <c r="AX110" s="336"/>
      <c r="AY110" s="497"/>
      <c r="AZ110" s="594"/>
      <c r="BA110" s="170" t="str">
        <f t="shared" si="66"/>
        <v>No aplica</v>
      </c>
      <c r="BB110" s="580"/>
      <c r="BC110" s="170" t="str">
        <f t="shared" si="72"/>
        <v>No aplica</v>
      </c>
      <c r="BD110" s="200" t="str">
        <f t="shared" si="70"/>
        <v>No aplica</v>
      </c>
      <c r="BE110" s="580"/>
      <c r="BF110" s="580"/>
      <c r="BG110" s="580"/>
      <c r="BH110" s="580"/>
      <c r="BI110" s="58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s="23"/>
      <c r="CV110" s="23"/>
      <c r="CW110" s="23"/>
      <c r="CX110"/>
      <c r="CY110"/>
      <c r="CZ110"/>
      <c r="DA110"/>
      <c r="DB110"/>
      <c r="DC110"/>
      <c r="DD110"/>
      <c r="DE110"/>
      <c r="DF110"/>
      <c r="DG110"/>
      <c r="DH110"/>
      <c r="DI110" s="15"/>
    </row>
    <row r="111" spans="1:113" ht="15.75" hidden="1" customHeight="1" thickBot="1" x14ac:dyDescent="0.3">
      <c r="A111" s="573"/>
      <c r="B111" s="167">
        <f t="shared" si="101"/>
        <v>4</v>
      </c>
      <c r="C111" s="157"/>
      <c r="D111" s="157"/>
      <c r="E111" s="132"/>
      <c r="F111" s="525"/>
      <c r="G111" s="156"/>
      <c r="H111" s="503"/>
      <c r="I111" s="491"/>
      <c r="J111" s="494"/>
      <c r="K111" s="503"/>
      <c r="L111" s="491"/>
      <c r="M111" s="488"/>
      <c r="N111" s="527"/>
      <c r="O111" s="381"/>
      <c r="P111" s="126"/>
      <c r="Q111" s="120"/>
      <c r="R111" s="361"/>
      <c r="S111" s="381"/>
      <c r="T111" s="364">
        <f t="shared" si="60"/>
        <v>0</v>
      </c>
      <c r="U111" s="381"/>
      <c r="V111" s="364">
        <f t="shared" si="61"/>
        <v>0</v>
      </c>
      <c r="W111" s="381"/>
      <c r="X111" s="364">
        <f t="shared" si="62"/>
        <v>0</v>
      </c>
      <c r="Y111" s="381"/>
      <c r="Z111" s="364">
        <f t="shared" si="63"/>
        <v>0</v>
      </c>
      <c r="AA111" s="381"/>
      <c r="AB111" s="364">
        <f t="shared" si="64"/>
        <v>0</v>
      </c>
      <c r="AC111" s="381"/>
      <c r="AD111" s="364">
        <f t="shared" si="65"/>
        <v>0</v>
      </c>
      <c r="AE111" s="381"/>
      <c r="AF111" s="364">
        <f t="shared" si="68"/>
        <v>0</v>
      </c>
      <c r="AG111" s="242">
        <f t="shared" si="97"/>
        <v>0</v>
      </c>
      <c r="AH111" s="218" t="str">
        <f t="shared" si="71"/>
        <v/>
      </c>
      <c r="AI111" s="242">
        <f t="shared" si="69"/>
        <v>0</v>
      </c>
      <c r="AJ111" s="503"/>
      <c r="AK111" s="491"/>
      <c r="AL111" s="494"/>
      <c r="AM111" s="503"/>
      <c r="AN111" s="491"/>
      <c r="AO111" s="169"/>
      <c r="AP111" s="169"/>
      <c r="AQ111" s="330"/>
      <c r="AR111" s="379"/>
      <c r="AS111" s="330"/>
      <c r="AT111" s="330"/>
      <c r="AU111" s="330"/>
      <c r="AV111" s="330"/>
      <c r="AW111" s="330"/>
      <c r="AX111" s="330"/>
      <c r="AY111" s="497"/>
      <c r="AZ111" s="594"/>
      <c r="BA111" s="170" t="str">
        <f t="shared" si="66"/>
        <v>No aplica</v>
      </c>
      <c r="BB111" s="580"/>
      <c r="BC111" s="170" t="str">
        <f t="shared" si="72"/>
        <v>No aplica</v>
      </c>
      <c r="BD111" s="200" t="str">
        <f t="shared" si="70"/>
        <v>No aplica</v>
      </c>
      <c r="BE111" s="580"/>
      <c r="BF111" s="580"/>
      <c r="BG111" s="580"/>
      <c r="BH111" s="580"/>
      <c r="BI111" s="580"/>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s="23"/>
      <c r="CV111" s="23"/>
      <c r="CW111" s="23"/>
      <c r="CX111"/>
      <c r="CY111"/>
      <c r="CZ111"/>
      <c r="DA111"/>
      <c r="DB111"/>
      <c r="DC111"/>
      <c r="DD111"/>
      <c r="DE111"/>
      <c r="DF111"/>
      <c r="DG111"/>
      <c r="DH111"/>
      <c r="DI111" s="15"/>
    </row>
    <row r="112" spans="1:113" ht="15.75" hidden="1" customHeight="1" thickBot="1" x14ac:dyDescent="0.3">
      <c r="A112" s="573"/>
      <c r="B112" s="167">
        <f t="shared" si="101"/>
        <v>5</v>
      </c>
      <c r="C112" s="157"/>
      <c r="D112" s="157"/>
      <c r="E112" s="132"/>
      <c r="F112" s="525"/>
      <c r="G112" s="156"/>
      <c r="H112" s="503"/>
      <c r="I112" s="491"/>
      <c r="J112" s="494"/>
      <c r="K112" s="503"/>
      <c r="L112" s="491"/>
      <c r="M112" s="488"/>
      <c r="N112" s="527"/>
      <c r="O112" s="381"/>
      <c r="P112" s="126"/>
      <c r="Q112" s="120"/>
      <c r="R112" s="361"/>
      <c r="S112" s="381"/>
      <c r="T112" s="364">
        <f t="shared" si="60"/>
        <v>0</v>
      </c>
      <c r="U112" s="381"/>
      <c r="V112" s="364">
        <f t="shared" si="61"/>
        <v>0</v>
      </c>
      <c r="W112" s="381"/>
      <c r="X112" s="364">
        <f t="shared" si="62"/>
        <v>0</v>
      </c>
      <c r="Y112" s="381"/>
      <c r="Z112" s="364">
        <f t="shared" si="63"/>
        <v>0</v>
      </c>
      <c r="AA112" s="381"/>
      <c r="AB112" s="364">
        <f t="shared" si="64"/>
        <v>0</v>
      </c>
      <c r="AC112" s="381"/>
      <c r="AD112" s="364">
        <f t="shared" si="65"/>
        <v>0</v>
      </c>
      <c r="AE112" s="381"/>
      <c r="AF112" s="364">
        <f t="shared" si="68"/>
        <v>0</v>
      </c>
      <c r="AG112" s="242">
        <f t="shared" si="97"/>
        <v>0</v>
      </c>
      <c r="AH112" s="218" t="str">
        <f t="shared" si="71"/>
        <v/>
      </c>
      <c r="AI112" s="242">
        <f t="shared" si="69"/>
        <v>0</v>
      </c>
      <c r="AJ112" s="503"/>
      <c r="AK112" s="491"/>
      <c r="AL112" s="494"/>
      <c r="AM112" s="503"/>
      <c r="AN112" s="491"/>
      <c r="AO112" s="169"/>
      <c r="AP112" s="169"/>
      <c r="AQ112" s="330"/>
      <c r="AR112" s="379"/>
      <c r="AS112" s="330"/>
      <c r="AT112" s="330"/>
      <c r="AU112" s="330"/>
      <c r="AV112" s="330"/>
      <c r="AW112" s="330"/>
      <c r="AX112" s="330"/>
      <c r="AY112" s="497"/>
      <c r="AZ112" s="594"/>
      <c r="BA112" s="170" t="str">
        <f t="shared" si="66"/>
        <v>No aplica</v>
      </c>
      <c r="BB112" s="580"/>
      <c r="BC112" s="170" t="str">
        <f t="shared" si="72"/>
        <v>No aplica</v>
      </c>
      <c r="BD112" s="200" t="str">
        <f t="shared" si="70"/>
        <v>No aplica</v>
      </c>
      <c r="BE112" s="580"/>
      <c r="BF112" s="580"/>
      <c r="BG112" s="580"/>
      <c r="BH112" s="580"/>
      <c r="BI112" s="580"/>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s="23"/>
      <c r="CV112" s="23"/>
      <c r="CW112" s="23"/>
      <c r="CX112"/>
      <c r="CY112"/>
      <c r="CZ112"/>
      <c r="DA112"/>
      <c r="DB112"/>
      <c r="DC112"/>
      <c r="DD112"/>
      <c r="DE112"/>
      <c r="DF112"/>
      <c r="DG112"/>
      <c r="DH112"/>
      <c r="DI112" s="15"/>
    </row>
    <row r="113" spans="1:113" ht="15.75" hidden="1" customHeight="1" thickBot="1" x14ac:dyDescent="0.3">
      <c r="A113" s="573"/>
      <c r="B113" s="167">
        <f t="shared" si="101"/>
        <v>6</v>
      </c>
      <c r="C113" s="157"/>
      <c r="D113" s="157"/>
      <c r="E113" s="132"/>
      <c r="F113" s="525"/>
      <c r="G113" s="156"/>
      <c r="H113" s="503"/>
      <c r="I113" s="491"/>
      <c r="J113" s="494"/>
      <c r="K113" s="503"/>
      <c r="L113" s="491"/>
      <c r="M113" s="488"/>
      <c r="N113" s="527"/>
      <c r="O113" s="381"/>
      <c r="P113" s="126"/>
      <c r="Q113" s="120"/>
      <c r="R113" s="361"/>
      <c r="S113" s="381"/>
      <c r="T113" s="364">
        <f t="shared" si="60"/>
        <v>0</v>
      </c>
      <c r="U113" s="381"/>
      <c r="V113" s="364">
        <f t="shared" si="61"/>
        <v>0</v>
      </c>
      <c r="W113" s="381"/>
      <c r="X113" s="364">
        <f t="shared" si="62"/>
        <v>0</v>
      </c>
      <c r="Y113" s="381"/>
      <c r="Z113" s="364">
        <f t="shared" si="63"/>
        <v>0</v>
      </c>
      <c r="AA113" s="381"/>
      <c r="AB113" s="364">
        <f t="shared" si="64"/>
        <v>0</v>
      </c>
      <c r="AC113" s="381"/>
      <c r="AD113" s="364">
        <f t="shared" si="65"/>
        <v>0</v>
      </c>
      <c r="AE113" s="381"/>
      <c r="AF113" s="364">
        <f t="shared" si="68"/>
        <v>0</v>
      </c>
      <c r="AG113" s="242">
        <f t="shared" si="97"/>
        <v>0</v>
      </c>
      <c r="AH113" s="218" t="str">
        <f t="shared" si="71"/>
        <v/>
      </c>
      <c r="AI113" s="242">
        <f t="shared" si="69"/>
        <v>0</v>
      </c>
      <c r="AJ113" s="503"/>
      <c r="AK113" s="491"/>
      <c r="AL113" s="494"/>
      <c r="AM113" s="503"/>
      <c r="AN113" s="491"/>
      <c r="AO113" s="169"/>
      <c r="AP113" s="169"/>
      <c r="AQ113" s="330"/>
      <c r="AR113" s="379"/>
      <c r="AS113" s="330"/>
      <c r="AT113" s="330"/>
      <c r="AU113" s="330"/>
      <c r="AV113" s="330"/>
      <c r="AW113" s="330"/>
      <c r="AX113" s="330"/>
      <c r="AY113" s="497"/>
      <c r="AZ113" s="594"/>
      <c r="BA113" s="170" t="str">
        <f t="shared" si="66"/>
        <v>No aplica</v>
      </c>
      <c r="BB113" s="580"/>
      <c r="BC113" s="170" t="str">
        <f t="shared" si="72"/>
        <v>No aplica</v>
      </c>
      <c r="BD113" s="200" t="str">
        <f t="shared" si="70"/>
        <v>No aplica</v>
      </c>
      <c r="BE113" s="580"/>
      <c r="BF113" s="580"/>
      <c r="BG113" s="580"/>
      <c r="BH113" s="580"/>
      <c r="BI113" s="580"/>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s="23"/>
      <c r="CV113" s="23"/>
      <c r="CW113" s="23"/>
      <c r="CX113"/>
      <c r="CY113"/>
      <c r="CZ113"/>
      <c r="DA113"/>
      <c r="DB113"/>
      <c r="DC113"/>
      <c r="DD113"/>
      <c r="DE113"/>
      <c r="DF113"/>
      <c r="DG113"/>
      <c r="DH113"/>
      <c r="DI113" s="15"/>
    </row>
    <row r="114" spans="1:113" ht="15.75" hidden="1" customHeight="1" thickBot="1" x14ac:dyDescent="0.3">
      <c r="A114" s="573"/>
      <c r="B114" s="167">
        <f t="shared" si="101"/>
        <v>7</v>
      </c>
      <c r="C114" s="157"/>
      <c r="D114" s="157"/>
      <c r="E114" s="132"/>
      <c r="F114" s="525"/>
      <c r="G114" s="156"/>
      <c r="H114" s="503"/>
      <c r="I114" s="491"/>
      <c r="J114" s="494"/>
      <c r="K114" s="503"/>
      <c r="L114" s="491"/>
      <c r="M114" s="488"/>
      <c r="N114" s="527"/>
      <c r="O114" s="381"/>
      <c r="P114" s="126"/>
      <c r="Q114" s="120"/>
      <c r="R114" s="361"/>
      <c r="S114" s="381"/>
      <c r="T114" s="364">
        <f t="shared" si="60"/>
        <v>0</v>
      </c>
      <c r="U114" s="381"/>
      <c r="V114" s="364">
        <f t="shared" si="61"/>
        <v>0</v>
      </c>
      <c r="W114" s="381"/>
      <c r="X114" s="364">
        <f t="shared" si="62"/>
        <v>0</v>
      </c>
      <c r="Y114" s="381"/>
      <c r="Z114" s="364">
        <f t="shared" si="63"/>
        <v>0</v>
      </c>
      <c r="AA114" s="381"/>
      <c r="AB114" s="364">
        <f t="shared" si="64"/>
        <v>0</v>
      </c>
      <c r="AC114" s="381"/>
      <c r="AD114" s="364">
        <f t="shared" si="65"/>
        <v>0</v>
      </c>
      <c r="AE114" s="381"/>
      <c r="AF114" s="364">
        <f t="shared" si="68"/>
        <v>0</v>
      </c>
      <c r="AG114" s="242">
        <f>T$51+V$51+X$51+Z$51+AB$51+AD$51+AF$51</f>
        <v>0</v>
      </c>
      <c r="AH114" s="218" t="str">
        <f t="shared" si="71"/>
        <v/>
      </c>
      <c r="AI114" s="242">
        <f t="shared" si="69"/>
        <v>0</v>
      </c>
      <c r="AJ114" s="503"/>
      <c r="AK114" s="491"/>
      <c r="AL114" s="494"/>
      <c r="AM114" s="503"/>
      <c r="AN114" s="491"/>
      <c r="AO114" s="169"/>
      <c r="AP114" s="169"/>
      <c r="AQ114" s="330"/>
      <c r="AR114" s="379"/>
      <c r="AS114" s="330"/>
      <c r="AT114" s="330"/>
      <c r="AU114" s="330"/>
      <c r="AV114" s="330"/>
      <c r="AW114" s="330"/>
      <c r="AX114" s="330"/>
      <c r="AY114" s="497"/>
      <c r="AZ114" s="594"/>
      <c r="BA114" s="170" t="str">
        <f t="shared" si="66"/>
        <v>No aplica</v>
      </c>
      <c r="BB114" s="580"/>
      <c r="BC114" s="170" t="str">
        <f t="shared" si="72"/>
        <v>No aplica</v>
      </c>
      <c r="BD114" s="200" t="str">
        <f t="shared" si="70"/>
        <v>No aplica</v>
      </c>
      <c r="BE114" s="580"/>
      <c r="BF114" s="580"/>
      <c r="BG114" s="580"/>
      <c r="BH114" s="580"/>
      <c r="BI114" s="580"/>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s="23"/>
      <c r="CV114" s="23"/>
      <c r="CW114" s="23"/>
      <c r="CX114"/>
      <c r="CY114"/>
      <c r="CZ114"/>
      <c r="DA114"/>
      <c r="DB114"/>
      <c r="DC114"/>
      <c r="DD114"/>
      <c r="DE114"/>
      <c r="DF114"/>
      <c r="DG114"/>
      <c r="DH114"/>
      <c r="DI114" s="15"/>
    </row>
    <row r="115" spans="1:113" ht="15.75" hidden="1" customHeight="1" thickBot="1" x14ac:dyDescent="0.3">
      <c r="A115" s="573"/>
      <c r="B115" s="167">
        <f t="shared" si="101"/>
        <v>8</v>
      </c>
      <c r="C115" s="157"/>
      <c r="D115" s="157"/>
      <c r="E115" s="132"/>
      <c r="F115" s="525"/>
      <c r="G115" s="156"/>
      <c r="H115" s="503"/>
      <c r="I115" s="491"/>
      <c r="J115" s="494"/>
      <c r="K115" s="503"/>
      <c r="L115" s="491"/>
      <c r="M115" s="488"/>
      <c r="N115" s="527"/>
      <c r="O115" s="381"/>
      <c r="P115" s="126"/>
      <c r="Q115" s="120"/>
      <c r="R115" s="361"/>
      <c r="S115" s="381"/>
      <c r="T115" s="364">
        <f t="shared" si="60"/>
        <v>0</v>
      </c>
      <c r="U115" s="381"/>
      <c r="V115" s="364">
        <f t="shared" si="61"/>
        <v>0</v>
      </c>
      <c r="W115" s="381"/>
      <c r="X115" s="364">
        <f t="shared" si="62"/>
        <v>0</v>
      </c>
      <c r="Y115" s="381"/>
      <c r="Z115" s="364">
        <f t="shared" si="63"/>
        <v>0</v>
      </c>
      <c r="AA115" s="381"/>
      <c r="AB115" s="364">
        <f t="shared" si="64"/>
        <v>0</v>
      </c>
      <c r="AC115" s="381"/>
      <c r="AD115" s="364">
        <f t="shared" si="65"/>
        <v>0</v>
      </c>
      <c r="AE115" s="381"/>
      <c r="AF115" s="364">
        <f t="shared" si="68"/>
        <v>0</v>
      </c>
      <c r="AG115" s="242">
        <f>T$52+V$52+X$52+Z$52+AB$52+AD$52+AF$52</f>
        <v>0</v>
      </c>
      <c r="AH115" s="218" t="str">
        <f t="shared" si="71"/>
        <v/>
      </c>
      <c r="AI115" s="242">
        <f t="shared" si="69"/>
        <v>0</v>
      </c>
      <c r="AJ115" s="503"/>
      <c r="AK115" s="491"/>
      <c r="AL115" s="494"/>
      <c r="AM115" s="503"/>
      <c r="AN115" s="491"/>
      <c r="AO115" s="169"/>
      <c r="AP115" s="169"/>
      <c r="AQ115" s="330"/>
      <c r="AR115" s="379"/>
      <c r="AS115" s="330"/>
      <c r="AT115" s="330"/>
      <c r="AU115" s="330"/>
      <c r="AV115" s="330"/>
      <c r="AW115" s="330"/>
      <c r="AX115" s="330"/>
      <c r="AY115" s="497"/>
      <c r="AZ115" s="594"/>
      <c r="BA115" s="170" t="str">
        <f t="shared" si="66"/>
        <v>No aplica</v>
      </c>
      <c r="BB115" s="580"/>
      <c r="BC115" s="170" t="str">
        <f t="shared" si="72"/>
        <v>No aplica</v>
      </c>
      <c r="BD115" s="200" t="str">
        <f t="shared" si="70"/>
        <v>No aplica</v>
      </c>
      <c r="BE115" s="580"/>
      <c r="BF115" s="580"/>
      <c r="BG115" s="580"/>
      <c r="BH115" s="580"/>
      <c r="BI115" s="580"/>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s="23"/>
      <c r="CV115" s="23"/>
      <c r="CW115" s="23"/>
      <c r="CX115"/>
      <c r="CY115"/>
      <c r="CZ115"/>
      <c r="DA115"/>
      <c r="DB115"/>
      <c r="DC115"/>
      <c r="DD115"/>
      <c r="DE115"/>
      <c r="DF115"/>
      <c r="DG115"/>
      <c r="DH115"/>
      <c r="DI115" s="15"/>
    </row>
    <row r="116" spans="1:113" ht="15.75" hidden="1" customHeight="1" thickBot="1" x14ac:dyDescent="0.3">
      <c r="A116" s="573"/>
      <c r="B116" s="167">
        <f t="shared" si="101"/>
        <v>9</v>
      </c>
      <c r="C116" s="157"/>
      <c r="D116" s="157"/>
      <c r="E116" s="132"/>
      <c r="F116" s="526"/>
      <c r="G116" s="156"/>
      <c r="H116" s="515"/>
      <c r="I116" s="492"/>
      <c r="J116" s="495"/>
      <c r="K116" s="515"/>
      <c r="L116" s="492"/>
      <c r="M116" s="489"/>
      <c r="N116" s="527"/>
      <c r="O116" s="381"/>
      <c r="P116" s="126"/>
      <c r="Q116" s="120"/>
      <c r="R116" s="361"/>
      <c r="S116" s="381"/>
      <c r="T116" s="364">
        <f t="shared" si="60"/>
        <v>0</v>
      </c>
      <c r="U116" s="381"/>
      <c r="V116" s="364">
        <f t="shared" si="61"/>
        <v>0</v>
      </c>
      <c r="W116" s="381"/>
      <c r="X116" s="364">
        <f t="shared" si="62"/>
        <v>0</v>
      </c>
      <c r="Y116" s="381"/>
      <c r="Z116" s="364">
        <f t="shared" si="63"/>
        <v>0</v>
      </c>
      <c r="AA116" s="381"/>
      <c r="AB116" s="364">
        <f t="shared" si="64"/>
        <v>0</v>
      </c>
      <c r="AC116" s="381"/>
      <c r="AD116" s="364">
        <f t="shared" si="65"/>
        <v>0</v>
      </c>
      <c r="AE116" s="381"/>
      <c r="AF116" s="364">
        <f t="shared" si="68"/>
        <v>0</v>
      </c>
      <c r="AG116" s="242">
        <f>T$53+V$53+X$53+Z$53+AB$53+AD$53+AF$53</f>
        <v>0</v>
      </c>
      <c r="AH116" s="218" t="str">
        <f t="shared" si="71"/>
        <v/>
      </c>
      <c r="AI116" s="242">
        <f t="shared" si="69"/>
        <v>0</v>
      </c>
      <c r="AJ116" s="515"/>
      <c r="AK116" s="492"/>
      <c r="AL116" s="495"/>
      <c r="AM116" s="515"/>
      <c r="AN116" s="491"/>
      <c r="AO116" s="169"/>
      <c r="AP116" s="169"/>
      <c r="AQ116" s="330"/>
      <c r="AR116" s="379"/>
      <c r="AS116" s="330"/>
      <c r="AT116" s="330"/>
      <c r="AU116" s="330"/>
      <c r="AV116" s="330"/>
      <c r="AW116" s="330"/>
      <c r="AX116" s="330"/>
      <c r="AY116" s="498"/>
      <c r="AZ116" s="595"/>
      <c r="BA116" s="170" t="str">
        <f t="shared" si="66"/>
        <v>No aplica</v>
      </c>
      <c r="BB116" s="581"/>
      <c r="BC116" s="170" t="str">
        <f t="shared" si="72"/>
        <v>No aplica</v>
      </c>
      <c r="BD116" s="200" t="str">
        <f t="shared" si="70"/>
        <v>No aplica</v>
      </c>
      <c r="BE116" s="581"/>
      <c r="BF116" s="581"/>
      <c r="BG116" s="581"/>
      <c r="BH116" s="581"/>
      <c r="BI116" s="581"/>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s="23"/>
      <c r="CV116" s="23"/>
      <c r="CW116" s="23"/>
      <c r="CX116"/>
      <c r="CY116"/>
      <c r="CZ116"/>
      <c r="DA116"/>
      <c r="DB116"/>
      <c r="DC116"/>
      <c r="DD116"/>
      <c r="DE116"/>
      <c r="DF116"/>
      <c r="DG116"/>
      <c r="DH116"/>
      <c r="DI116" s="15"/>
    </row>
    <row r="117" spans="1:113" ht="15.75" hidden="1" customHeight="1" thickBot="1" x14ac:dyDescent="0.3">
      <c r="A117" s="573" t="s">
        <v>216</v>
      </c>
      <c r="B117" s="167">
        <v>1</v>
      </c>
      <c r="C117" s="157"/>
      <c r="D117" s="157"/>
      <c r="E117" s="156"/>
      <c r="F117" s="545"/>
      <c r="G117" s="156"/>
      <c r="H117" s="514"/>
      <c r="I117" s="490" t="str">
        <f>IF(H117=5,"Mas de una vez al año",IF(H117=4,"Al menos una vez en el ultimo año",IF(H117=3,"Al menos una vez en los ultimos 2 años",IF(H117=2,"Al menos una vez en los ultimos 5 años","No se ha presentado en los ultimos 5 años"))))</f>
        <v>No se ha presentado en los ultimos 5 años</v>
      </c>
      <c r="J117" s="493" t="str">
        <f>CONCATENATE(H$54,K$54)</f>
        <v/>
      </c>
      <c r="K117" s="514"/>
      <c r="L117" s="490" t="str">
        <f t="shared" ref="L117" si="102">IF(AM117=5,"Catastrófico - Tendría desastrosas consecuencias o efectos sobre la institución",IF(AM117=4,"Mayor - Tendría altas consecuencias o efectos sobre la institución",IF(AM117=3,"Moderado - Tendría medianas consecuencias o efectos sobre la institución",IF(AM117=2,"Menos - Tendría bajo impacto o efecto sobre la institución",IF(AM117=1,"Insignificante - tendría consecuencias o efectos mínimos en la institución","Digite Valor entre 1 y 5")))))</f>
        <v>Digite Valor entre 1 y 5</v>
      </c>
      <c r="M117" s="487" t="str">
        <f t="shared" ref="M117" si="103">IF(L117="Digite Valor entre 1 y 5","",IF(L117="Digite Valor entre 1 y 5","",IF(COUNTIF(CH$10:CH$17,CONCATENATE(H117,K117)),CH$9,IF(COUNTIF(CI$10:CI$17,CONCATENATE(H117,K117)),CI$9,IF(COUNTIF(CJ$10:CJ$13,CONCATENATE(H117,K117)),CJ$9,CK$9)))))</f>
        <v/>
      </c>
      <c r="N117" s="527" t="str">
        <f t="shared" ref="N117" si="104">IF(M117=CH$9,"E",IF(M117=CI$9,"A",IF(M117=CJ$9,"M",IF(M117=CK$9,"B",""))))</f>
        <v/>
      </c>
      <c r="O117" s="381"/>
      <c r="P117" s="239"/>
      <c r="Q117" s="120"/>
      <c r="R117" s="361"/>
      <c r="S117" s="381"/>
      <c r="T117" s="364">
        <f t="shared" si="60"/>
        <v>0</v>
      </c>
      <c r="U117" s="381"/>
      <c r="V117" s="364">
        <f t="shared" si="61"/>
        <v>0</v>
      </c>
      <c r="W117" s="381"/>
      <c r="X117" s="364">
        <f t="shared" si="62"/>
        <v>0</v>
      </c>
      <c r="Y117" s="381"/>
      <c r="Z117" s="364">
        <f t="shared" si="63"/>
        <v>0</v>
      </c>
      <c r="AA117" s="381"/>
      <c r="AB117" s="364">
        <f t="shared" si="64"/>
        <v>0</v>
      </c>
      <c r="AC117" s="381"/>
      <c r="AD117" s="364">
        <f t="shared" si="65"/>
        <v>0</v>
      </c>
      <c r="AE117" s="381"/>
      <c r="AF117" s="364">
        <f t="shared" si="68"/>
        <v>0</v>
      </c>
      <c r="AG117" s="242">
        <f t="shared" ref="AG117:AG122" si="105">T117+V117+X117+Z117+AB117+AD117+AF117</f>
        <v>0</v>
      </c>
      <c r="AH117" s="218" t="str">
        <f t="shared" si="71"/>
        <v/>
      </c>
      <c r="AI117" s="242">
        <f t="shared" si="69"/>
        <v>0</v>
      </c>
      <c r="AJ117" s="514" t="str">
        <f>BG117</f>
        <v/>
      </c>
      <c r="AK117" s="490" t="str">
        <f>IF(AJ117=5,"Mas de una vez al año",IF(AJ117=4,"Al menos una vez en el ultimo año",IF(AJ117=3,"Al menos una vez en los ultimos 2 años",IF(AJ117=2,"Al menos una vez en los ultimos 5 años","No se ha presentado en los ultimos 5 años"))))</f>
        <v>No se ha presentado en los ultimos 5 años</v>
      </c>
      <c r="AL117" s="493" t="str">
        <f>BH117</f>
        <v/>
      </c>
      <c r="AM117" s="514" t="str">
        <f>BI117</f>
        <v/>
      </c>
      <c r="AN117" s="491" t="str">
        <f t="shared" ref="AN117" si="106">IF(AM117=5,"Catastrófico - Tendría desastrosas consecuencias o efectos sobre la institución",IF(AM117=4,"Mayor - Tendría altas consecuencias o efectos sobre la institución",IF(AM117=3,"Moderado - Tendría medianas consecuencias o efectos sobre la institución",IF(AM117=2,"Menos - Tendría bajo impacto o efecto sobre la institución",IF(AM117=1,"Insignificante - tendría consecuencias o efectos mínimos en la institución","Digite Valor entre 1 y 5")))))</f>
        <v>Digite Valor entre 1 y 5</v>
      </c>
      <c r="AO117" s="169"/>
      <c r="AP117" s="169"/>
      <c r="AQ117" s="324"/>
      <c r="AR117" s="379"/>
      <c r="AS117" s="375"/>
      <c r="AT117" s="338"/>
      <c r="AU117" s="332"/>
      <c r="AV117" s="332"/>
      <c r="AW117" s="371"/>
      <c r="AX117" s="371"/>
      <c r="AY117" s="664"/>
      <c r="AZ117" s="593">
        <f>H117</f>
        <v>0</v>
      </c>
      <c r="BA117" s="170" t="str">
        <f t="shared" si="66"/>
        <v>No aplica</v>
      </c>
      <c r="BB117" s="579">
        <f>K117</f>
        <v>0</v>
      </c>
      <c r="BC117" s="170" t="str">
        <f t="shared" si="72"/>
        <v>No aplica</v>
      </c>
      <c r="BD117" s="200" t="str">
        <f t="shared" si="70"/>
        <v>No aplica0</v>
      </c>
      <c r="BE117" s="579" t="str">
        <f t="shared" ref="BE117" si="107">IF(R117="","",SUMIF(R117:R125,"Afecta la Probabilidad",BA117:BA125))</f>
        <v/>
      </c>
      <c r="BF117" s="579" t="str">
        <f t="shared" ref="BF117" si="108">IF(R117="","",SUMIF(R117:R125,"Afecta el Impacto",BC117:BC125))</f>
        <v/>
      </c>
      <c r="BG117" s="579" t="str">
        <f>IF(BE117="","",IF(H117-BE117&lt;=0,1,H117-BE117))</f>
        <v/>
      </c>
      <c r="BH117" s="579" t="str">
        <f>CONCATENATE(BG117,BI117)</f>
        <v/>
      </c>
      <c r="BI117" s="579" t="str">
        <f>IF(K117="","",IF(K117-BF117&lt;0,1,K117-BF117))</f>
        <v/>
      </c>
      <c r="BJ117"/>
      <c r="BK117"/>
      <c r="BL117"/>
      <c r="BM117"/>
      <c r="BN117"/>
      <c r="BO117"/>
      <c r="BP117"/>
      <c r="BQ117"/>
      <c r="BR117"/>
      <c r="BS117"/>
      <c r="BT117"/>
      <c r="BU117"/>
      <c r="BV117"/>
      <c r="BW117"/>
      <c r="BX117"/>
      <c r="BY117"/>
      <c r="BZ117"/>
      <c r="CA117"/>
      <c r="CB117"/>
      <c r="CC117"/>
      <c r="CD117"/>
      <c r="CE117"/>
      <c r="CF117"/>
      <c r="CG117"/>
      <c r="CH117" s="98"/>
      <c r="CI117" s="98"/>
      <c r="CJ117" s="98"/>
      <c r="CK117" s="98"/>
      <c r="CL117"/>
      <c r="CM117"/>
      <c r="CN117"/>
      <c r="CO117"/>
      <c r="CP117"/>
      <c r="CQ117"/>
      <c r="CR117"/>
      <c r="CS117"/>
      <c r="CT117"/>
      <c r="CU117" s="23"/>
      <c r="CV117" s="23"/>
      <c r="CW117" s="23"/>
      <c r="CX117"/>
      <c r="CY117"/>
      <c r="CZ117"/>
      <c r="DA117"/>
      <c r="DB117"/>
      <c r="DC117"/>
      <c r="DD117"/>
      <c r="DE117"/>
      <c r="DF117"/>
      <c r="DG117"/>
      <c r="DH117"/>
      <c r="DI117" s="15"/>
    </row>
    <row r="118" spans="1:113" ht="15.75" hidden="1" customHeight="1" thickBot="1" x14ac:dyDescent="0.3">
      <c r="A118" s="573"/>
      <c r="B118" s="167">
        <f t="shared" ref="B118:B134" si="109">B117+1</f>
        <v>2</v>
      </c>
      <c r="C118" s="157"/>
      <c r="D118" s="157"/>
      <c r="E118" s="156"/>
      <c r="F118" s="553"/>
      <c r="G118" s="156"/>
      <c r="H118" s="503"/>
      <c r="I118" s="491"/>
      <c r="J118" s="494"/>
      <c r="K118" s="503"/>
      <c r="L118" s="491"/>
      <c r="M118" s="488"/>
      <c r="N118" s="527"/>
      <c r="O118" s="381"/>
      <c r="P118" s="239"/>
      <c r="Q118" s="120"/>
      <c r="R118" s="361"/>
      <c r="S118" s="381"/>
      <c r="T118" s="364">
        <f t="shared" si="60"/>
        <v>0</v>
      </c>
      <c r="U118" s="381"/>
      <c r="V118" s="364">
        <f t="shared" si="61"/>
        <v>0</v>
      </c>
      <c r="W118" s="381"/>
      <c r="X118" s="364">
        <f t="shared" si="62"/>
        <v>0</v>
      </c>
      <c r="Y118" s="381"/>
      <c r="Z118" s="364">
        <f t="shared" si="63"/>
        <v>0</v>
      </c>
      <c r="AA118" s="381"/>
      <c r="AB118" s="364">
        <f t="shared" si="64"/>
        <v>0</v>
      </c>
      <c r="AC118" s="381"/>
      <c r="AD118" s="364">
        <f t="shared" si="65"/>
        <v>0</v>
      </c>
      <c r="AE118" s="381"/>
      <c r="AF118" s="364">
        <f t="shared" si="68"/>
        <v>0</v>
      </c>
      <c r="AG118" s="242">
        <f t="shared" si="105"/>
        <v>0</v>
      </c>
      <c r="AH118" s="218" t="str">
        <f t="shared" si="71"/>
        <v/>
      </c>
      <c r="AI118" s="242">
        <f t="shared" si="69"/>
        <v>0</v>
      </c>
      <c r="AJ118" s="503"/>
      <c r="AK118" s="491"/>
      <c r="AL118" s="494"/>
      <c r="AM118" s="503"/>
      <c r="AN118" s="491"/>
      <c r="AO118" s="169"/>
      <c r="AP118" s="169"/>
      <c r="AQ118" s="327"/>
      <c r="AR118" s="379"/>
      <c r="AS118" s="375"/>
      <c r="AT118" s="338"/>
      <c r="AU118" s="332"/>
      <c r="AV118" s="332"/>
      <c r="AW118" s="371"/>
      <c r="AX118" s="335"/>
      <c r="AY118" s="665"/>
      <c r="AZ118" s="594"/>
      <c r="BA118" s="170" t="str">
        <f t="shared" si="66"/>
        <v>No aplica</v>
      </c>
      <c r="BB118" s="580"/>
      <c r="BC118" s="170" t="str">
        <f t="shared" si="72"/>
        <v>No aplica</v>
      </c>
      <c r="BD118" s="200" t="str">
        <f t="shared" si="70"/>
        <v>No aplica</v>
      </c>
      <c r="BE118" s="580"/>
      <c r="BF118" s="580"/>
      <c r="BG118" s="580"/>
      <c r="BH118" s="580"/>
      <c r="BI118" s="580"/>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s="23"/>
      <c r="CV118" s="23"/>
      <c r="CW118" s="23"/>
      <c r="CX118"/>
      <c r="CY118"/>
      <c r="CZ118"/>
      <c r="DA118"/>
      <c r="DB118"/>
      <c r="DC118"/>
      <c r="DD118"/>
      <c r="DE118"/>
      <c r="DF118"/>
      <c r="DG118"/>
      <c r="DH118"/>
      <c r="DI118" s="15"/>
    </row>
    <row r="119" spans="1:113" ht="15.75" hidden="1" customHeight="1" thickBot="1" x14ac:dyDescent="0.3">
      <c r="A119" s="573"/>
      <c r="B119" s="167">
        <f t="shared" si="109"/>
        <v>3</v>
      </c>
      <c r="C119" s="157"/>
      <c r="D119" s="157"/>
      <c r="E119" s="157"/>
      <c r="F119" s="553"/>
      <c r="G119" s="156"/>
      <c r="H119" s="503"/>
      <c r="I119" s="491"/>
      <c r="J119" s="494"/>
      <c r="K119" s="503"/>
      <c r="L119" s="491"/>
      <c r="M119" s="488"/>
      <c r="N119" s="527"/>
      <c r="O119" s="381"/>
      <c r="P119" s="239"/>
      <c r="Q119" s="120"/>
      <c r="R119" s="361"/>
      <c r="S119" s="381"/>
      <c r="T119" s="364">
        <f t="shared" si="60"/>
        <v>0</v>
      </c>
      <c r="U119" s="381"/>
      <c r="V119" s="364">
        <f t="shared" si="61"/>
        <v>0</v>
      </c>
      <c r="W119" s="381"/>
      <c r="X119" s="364">
        <f t="shared" si="62"/>
        <v>0</v>
      </c>
      <c r="Y119" s="381"/>
      <c r="Z119" s="364">
        <f t="shared" si="63"/>
        <v>0</v>
      </c>
      <c r="AA119" s="381"/>
      <c r="AB119" s="364">
        <f t="shared" si="64"/>
        <v>0</v>
      </c>
      <c r="AC119" s="381"/>
      <c r="AD119" s="364">
        <f t="shared" si="65"/>
        <v>0</v>
      </c>
      <c r="AE119" s="381"/>
      <c r="AF119" s="364">
        <f t="shared" si="68"/>
        <v>0</v>
      </c>
      <c r="AG119" s="242">
        <f t="shared" si="105"/>
        <v>0</v>
      </c>
      <c r="AH119" s="218" t="str">
        <f t="shared" si="71"/>
        <v/>
      </c>
      <c r="AI119" s="242">
        <f t="shared" si="69"/>
        <v>0</v>
      </c>
      <c r="AJ119" s="503"/>
      <c r="AK119" s="491"/>
      <c r="AL119" s="494"/>
      <c r="AM119" s="503"/>
      <c r="AN119" s="491"/>
      <c r="AO119" s="169"/>
      <c r="AP119" s="169"/>
      <c r="AQ119" s="330"/>
      <c r="AR119" s="379"/>
      <c r="AS119" s="375"/>
      <c r="AT119" s="338"/>
      <c r="AU119" s="332"/>
      <c r="AV119" s="332"/>
      <c r="AW119" s="335"/>
      <c r="AX119" s="336"/>
      <c r="AY119" s="665"/>
      <c r="AZ119" s="594"/>
      <c r="BA119" s="170" t="str">
        <f t="shared" si="66"/>
        <v>No aplica</v>
      </c>
      <c r="BB119" s="580"/>
      <c r="BC119" s="170" t="str">
        <f t="shared" si="72"/>
        <v>No aplica</v>
      </c>
      <c r="BD119" s="200" t="str">
        <f t="shared" si="70"/>
        <v>No aplica</v>
      </c>
      <c r="BE119" s="580"/>
      <c r="BF119" s="580"/>
      <c r="BG119" s="580"/>
      <c r="BH119" s="580"/>
      <c r="BI119" s="580"/>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s="23"/>
      <c r="CV119" s="23"/>
      <c r="CW119" s="23"/>
      <c r="CX119"/>
      <c r="CY119"/>
      <c r="CZ119"/>
      <c r="DA119"/>
      <c r="DB119"/>
      <c r="DC119"/>
      <c r="DD119"/>
      <c r="DE119"/>
      <c r="DF119"/>
      <c r="DG119"/>
      <c r="DH119"/>
      <c r="DI119" s="15"/>
    </row>
    <row r="120" spans="1:113" ht="15.75" hidden="1" customHeight="1" thickBot="1" x14ac:dyDescent="0.3">
      <c r="A120" s="573"/>
      <c r="B120" s="167">
        <f t="shared" si="109"/>
        <v>4</v>
      </c>
      <c r="C120" s="157"/>
      <c r="D120" s="157"/>
      <c r="E120" s="157"/>
      <c r="F120" s="553"/>
      <c r="G120" s="156"/>
      <c r="H120" s="503"/>
      <c r="I120" s="491"/>
      <c r="J120" s="494"/>
      <c r="K120" s="503"/>
      <c r="L120" s="491"/>
      <c r="M120" s="488"/>
      <c r="N120" s="527"/>
      <c r="O120" s="381"/>
      <c r="P120" s="126"/>
      <c r="Q120" s="120"/>
      <c r="R120" s="361"/>
      <c r="S120" s="381"/>
      <c r="T120" s="364">
        <f t="shared" si="60"/>
        <v>0</v>
      </c>
      <c r="U120" s="381"/>
      <c r="V120" s="364">
        <f t="shared" si="61"/>
        <v>0</v>
      </c>
      <c r="W120" s="381"/>
      <c r="X120" s="364">
        <f t="shared" si="62"/>
        <v>0</v>
      </c>
      <c r="Y120" s="381"/>
      <c r="Z120" s="364">
        <f t="shared" si="63"/>
        <v>0</v>
      </c>
      <c r="AA120" s="381"/>
      <c r="AB120" s="364">
        <f t="shared" si="64"/>
        <v>0</v>
      </c>
      <c r="AC120" s="381"/>
      <c r="AD120" s="364">
        <f t="shared" si="65"/>
        <v>0</v>
      </c>
      <c r="AE120" s="381"/>
      <c r="AF120" s="364">
        <f t="shared" si="68"/>
        <v>0</v>
      </c>
      <c r="AG120" s="242">
        <f t="shared" si="105"/>
        <v>0</v>
      </c>
      <c r="AH120" s="218" t="str">
        <f t="shared" si="71"/>
        <v/>
      </c>
      <c r="AI120" s="242">
        <f t="shared" si="69"/>
        <v>0</v>
      </c>
      <c r="AJ120" s="503"/>
      <c r="AK120" s="491"/>
      <c r="AL120" s="494"/>
      <c r="AM120" s="503"/>
      <c r="AN120" s="491"/>
      <c r="AO120" s="169"/>
      <c r="AP120" s="169"/>
      <c r="AQ120" s="330"/>
      <c r="AR120" s="379"/>
      <c r="AS120" s="330"/>
      <c r="AT120" s="330"/>
      <c r="AU120" s="330"/>
      <c r="AV120" s="330"/>
      <c r="AW120" s="330"/>
      <c r="AX120" s="330"/>
      <c r="AY120" s="665"/>
      <c r="AZ120" s="594"/>
      <c r="BA120" s="170" t="str">
        <f t="shared" si="66"/>
        <v>No aplica</v>
      </c>
      <c r="BB120" s="580"/>
      <c r="BC120" s="170" t="str">
        <f t="shared" si="72"/>
        <v>No aplica</v>
      </c>
      <c r="BD120" s="200" t="str">
        <f t="shared" si="70"/>
        <v>No aplica</v>
      </c>
      <c r="BE120" s="580"/>
      <c r="BF120" s="580"/>
      <c r="BG120" s="580"/>
      <c r="BH120" s="580"/>
      <c r="BI120" s="58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s="23"/>
      <c r="CV120" s="23"/>
      <c r="CW120" s="23"/>
      <c r="CX120"/>
      <c r="CY120"/>
      <c r="CZ120"/>
      <c r="DA120"/>
      <c r="DB120"/>
      <c r="DC120"/>
      <c r="DD120"/>
      <c r="DE120"/>
      <c r="DF120"/>
      <c r="DG120"/>
      <c r="DH120"/>
      <c r="DI120" s="15"/>
    </row>
    <row r="121" spans="1:113" ht="29.25" hidden="1" customHeight="1" thickBot="1" x14ac:dyDescent="0.3">
      <c r="A121" s="573"/>
      <c r="B121" s="167">
        <f t="shared" si="109"/>
        <v>5</v>
      </c>
      <c r="C121" s="157"/>
      <c r="D121" s="157"/>
      <c r="E121" s="132"/>
      <c r="F121" s="553"/>
      <c r="G121" s="156"/>
      <c r="H121" s="503"/>
      <c r="I121" s="491"/>
      <c r="J121" s="494"/>
      <c r="K121" s="503"/>
      <c r="L121" s="491"/>
      <c r="M121" s="488"/>
      <c r="N121" s="527"/>
      <c r="O121" s="381"/>
      <c r="P121" s="126"/>
      <c r="Q121" s="120"/>
      <c r="R121" s="361"/>
      <c r="S121" s="381"/>
      <c r="T121" s="364">
        <f t="shared" si="60"/>
        <v>0</v>
      </c>
      <c r="U121" s="381"/>
      <c r="V121" s="364">
        <f t="shared" si="61"/>
        <v>0</v>
      </c>
      <c r="W121" s="381"/>
      <c r="X121" s="364">
        <f t="shared" si="62"/>
        <v>0</v>
      </c>
      <c r="Y121" s="381"/>
      <c r="Z121" s="364">
        <f t="shared" si="63"/>
        <v>0</v>
      </c>
      <c r="AA121" s="381"/>
      <c r="AB121" s="364">
        <f t="shared" si="64"/>
        <v>0</v>
      </c>
      <c r="AC121" s="381"/>
      <c r="AD121" s="364">
        <f t="shared" si="65"/>
        <v>0</v>
      </c>
      <c r="AE121" s="381"/>
      <c r="AF121" s="364">
        <f t="shared" si="68"/>
        <v>0</v>
      </c>
      <c r="AG121" s="242">
        <f t="shared" si="105"/>
        <v>0</v>
      </c>
      <c r="AH121" s="218" t="str">
        <f t="shared" si="71"/>
        <v/>
      </c>
      <c r="AI121" s="242">
        <f t="shared" si="69"/>
        <v>0</v>
      </c>
      <c r="AJ121" s="503"/>
      <c r="AK121" s="491"/>
      <c r="AL121" s="494"/>
      <c r="AM121" s="503"/>
      <c r="AN121" s="491"/>
      <c r="AO121" s="169"/>
      <c r="AP121" s="169"/>
      <c r="AQ121" s="359"/>
      <c r="AR121" s="379"/>
      <c r="AS121" s="330"/>
      <c r="AT121" s="330"/>
      <c r="AU121" s="330"/>
      <c r="AV121" s="330"/>
      <c r="AW121" s="330"/>
      <c r="AX121" s="330"/>
      <c r="AY121" s="665"/>
      <c r="AZ121" s="594"/>
      <c r="BA121" s="170" t="str">
        <f t="shared" si="66"/>
        <v>No aplica</v>
      </c>
      <c r="BB121" s="580"/>
      <c r="BC121" s="170" t="str">
        <f t="shared" si="72"/>
        <v>No aplica</v>
      </c>
      <c r="BD121" s="200" t="str">
        <f t="shared" si="70"/>
        <v>No aplica</v>
      </c>
      <c r="BE121" s="580"/>
      <c r="BF121" s="580"/>
      <c r="BG121" s="580"/>
      <c r="BH121" s="580"/>
      <c r="BI121" s="580"/>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s="23"/>
      <c r="CV121" s="23"/>
      <c r="CW121" s="23"/>
      <c r="CX121"/>
      <c r="CY121"/>
      <c r="CZ121"/>
      <c r="DA121"/>
      <c r="DB121"/>
      <c r="DC121"/>
      <c r="DD121"/>
      <c r="DE121"/>
      <c r="DF121"/>
      <c r="DG121"/>
      <c r="DH121"/>
      <c r="DI121" s="15"/>
    </row>
    <row r="122" spans="1:113" ht="15.75" hidden="1" customHeight="1" thickBot="1" x14ac:dyDescent="0.3">
      <c r="A122" s="573"/>
      <c r="B122" s="167">
        <f t="shared" si="109"/>
        <v>6</v>
      </c>
      <c r="C122" s="157"/>
      <c r="D122" s="157"/>
      <c r="E122" s="132"/>
      <c r="F122" s="553"/>
      <c r="G122" s="156"/>
      <c r="H122" s="503"/>
      <c r="I122" s="491"/>
      <c r="J122" s="494"/>
      <c r="K122" s="503"/>
      <c r="L122" s="491"/>
      <c r="M122" s="488"/>
      <c r="N122" s="527"/>
      <c r="O122" s="381"/>
      <c r="P122" s="126"/>
      <c r="Q122" s="120"/>
      <c r="R122" s="361"/>
      <c r="S122" s="381"/>
      <c r="T122" s="364">
        <f t="shared" si="60"/>
        <v>0</v>
      </c>
      <c r="U122" s="381"/>
      <c r="V122" s="364">
        <f t="shared" si="61"/>
        <v>0</v>
      </c>
      <c r="W122" s="381"/>
      <c r="X122" s="364">
        <f t="shared" si="62"/>
        <v>0</v>
      </c>
      <c r="Y122" s="381"/>
      <c r="Z122" s="364">
        <f t="shared" si="63"/>
        <v>0</v>
      </c>
      <c r="AA122" s="381"/>
      <c r="AB122" s="364">
        <f t="shared" si="64"/>
        <v>0</v>
      </c>
      <c r="AC122" s="381"/>
      <c r="AD122" s="364">
        <f t="shared" si="65"/>
        <v>0</v>
      </c>
      <c r="AE122" s="381"/>
      <c r="AF122" s="364">
        <f t="shared" si="68"/>
        <v>0</v>
      </c>
      <c r="AG122" s="242">
        <f t="shared" si="105"/>
        <v>0</v>
      </c>
      <c r="AH122" s="218" t="str">
        <f t="shared" si="71"/>
        <v/>
      </c>
      <c r="AI122" s="242">
        <f t="shared" si="69"/>
        <v>0</v>
      </c>
      <c r="AJ122" s="503"/>
      <c r="AK122" s="491"/>
      <c r="AL122" s="494"/>
      <c r="AM122" s="503"/>
      <c r="AN122" s="491"/>
      <c r="AO122" s="169"/>
      <c r="AP122" s="169"/>
      <c r="AQ122" s="330"/>
      <c r="AR122" s="379"/>
      <c r="AS122" s="330"/>
      <c r="AT122" s="330"/>
      <c r="AU122" s="330"/>
      <c r="AV122" s="330"/>
      <c r="AW122" s="330"/>
      <c r="AX122" s="330"/>
      <c r="AY122" s="665"/>
      <c r="AZ122" s="594"/>
      <c r="BA122" s="170" t="str">
        <f t="shared" si="66"/>
        <v>No aplica</v>
      </c>
      <c r="BB122" s="580"/>
      <c r="BC122" s="170" t="str">
        <f t="shared" si="72"/>
        <v>No aplica</v>
      </c>
      <c r="BD122" s="200" t="str">
        <f t="shared" si="70"/>
        <v>No aplica</v>
      </c>
      <c r="BE122" s="580"/>
      <c r="BF122" s="580"/>
      <c r="BG122" s="580"/>
      <c r="BH122" s="580"/>
      <c r="BI122" s="580"/>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s="23"/>
      <c r="CV122" s="23"/>
      <c r="CW122" s="23"/>
      <c r="CX122"/>
      <c r="CY122"/>
      <c r="CZ122"/>
      <c r="DA122"/>
      <c r="DB122"/>
      <c r="DC122"/>
      <c r="DD122"/>
      <c r="DE122"/>
      <c r="DF122"/>
      <c r="DG122"/>
      <c r="DH122"/>
      <c r="DI122" s="15"/>
    </row>
    <row r="123" spans="1:113" ht="15.75" hidden="1" customHeight="1" thickBot="1" x14ac:dyDescent="0.3">
      <c r="A123" s="573"/>
      <c r="B123" s="167">
        <f t="shared" si="109"/>
        <v>7</v>
      </c>
      <c r="C123" s="157"/>
      <c r="D123" s="157"/>
      <c r="E123" s="132"/>
      <c r="F123" s="553"/>
      <c r="G123" s="156"/>
      <c r="H123" s="503"/>
      <c r="I123" s="491"/>
      <c r="J123" s="494"/>
      <c r="K123" s="503"/>
      <c r="L123" s="491"/>
      <c r="M123" s="488"/>
      <c r="N123" s="527"/>
      <c r="O123" s="381"/>
      <c r="P123" s="126"/>
      <c r="Q123" s="120"/>
      <c r="R123" s="361"/>
      <c r="S123" s="381"/>
      <c r="T123" s="364">
        <f t="shared" si="60"/>
        <v>0</v>
      </c>
      <c r="U123" s="381"/>
      <c r="V123" s="364">
        <f t="shared" si="61"/>
        <v>0</v>
      </c>
      <c r="W123" s="381"/>
      <c r="X123" s="364">
        <f t="shared" si="62"/>
        <v>0</v>
      </c>
      <c r="Y123" s="381"/>
      <c r="Z123" s="364">
        <f t="shared" si="63"/>
        <v>0</v>
      </c>
      <c r="AA123" s="381"/>
      <c r="AB123" s="364">
        <f t="shared" si="64"/>
        <v>0</v>
      </c>
      <c r="AC123" s="381"/>
      <c r="AD123" s="364">
        <f t="shared" si="65"/>
        <v>0</v>
      </c>
      <c r="AE123" s="381"/>
      <c r="AF123" s="364">
        <f t="shared" si="68"/>
        <v>0</v>
      </c>
      <c r="AG123" s="242">
        <f>T$51+V$51+X$51+Z$51+AB$51+AD$51+AF$51</f>
        <v>0</v>
      </c>
      <c r="AH123" s="218" t="str">
        <f t="shared" si="71"/>
        <v/>
      </c>
      <c r="AI123" s="242">
        <f t="shared" si="69"/>
        <v>0</v>
      </c>
      <c r="AJ123" s="503"/>
      <c r="AK123" s="491"/>
      <c r="AL123" s="494"/>
      <c r="AM123" s="503"/>
      <c r="AN123" s="491"/>
      <c r="AO123" s="169"/>
      <c r="AP123" s="169"/>
      <c r="AQ123" s="330"/>
      <c r="AR123" s="379"/>
      <c r="AS123" s="330"/>
      <c r="AT123" s="330"/>
      <c r="AU123" s="330"/>
      <c r="AV123" s="330"/>
      <c r="AW123" s="330"/>
      <c r="AX123" s="330"/>
      <c r="AY123" s="665"/>
      <c r="AZ123" s="594"/>
      <c r="BA123" s="170" t="str">
        <f t="shared" si="66"/>
        <v>No aplica</v>
      </c>
      <c r="BB123" s="580"/>
      <c r="BC123" s="170" t="str">
        <f t="shared" si="72"/>
        <v>No aplica</v>
      </c>
      <c r="BD123" s="200" t="str">
        <f t="shared" si="70"/>
        <v>No aplica</v>
      </c>
      <c r="BE123" s="580"/>
      <c r="BF123" s="580"/>
      <c r="BG123" s="580"/>
      <c r="BH123" s="580"/>
      <c r="BI123" s="580"/>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s="23"/>
      <c r="CV123" s="23"/>
      <c r="CW123" s="23"/>
      <c r="CX123"/>
      <c r="CY123"/>
      <c r="CZ123"/>
      <c r="DA123"/>
      <c r="DB123"/>
      <c r="DC123"/>
      <c r="DD123"/>
      <c r="DE123"/>
      <c r="DF123"/>
      <c r="DG123"/>
      <c r="DH123"/>
      <c r="DI123" s="15"/>
    </row>
    <row r="124" spans="1:113" ht="15.75" hidden="1" customHeight="1" thickBot="1" x14ac:dyDescent="0.3">
      <c r="A124" s="573"/>
      <c r="B124" s="167">
        <f t="shared" si="109"/>
        <v>8</v>
      </c>
      <c r="C124" s="157"/>
      <c r="D124" s="157"/>
      <c r="E124" s="132"/>
      <c r="F124" s="553"/>
      <c r="G124" s="156"/>
      <c r="H124" s="503"/>
      <c r="I124" s="491"/>
      <c r="J124" s="494"/>
      <c r="K124" s="503"/>
      <c r="L124" s="491"/>
      <c r="M124" s="488"/>
      <c r="N124" s="527"/>
      <c r="O124" s="381"/>
      <c r="P124" s="126"/>
      <c r="Q124" s="120"/>
      <c r="R124" s="361"/>
      <c r="S124" s="381"/>
      <c r="T124" s="364">
        <f t="shared" si="60"/>
        <v>0</v>
      </c>
      <c r="U124" s="381"/>
      <c r="V124" s="364">
        <f t="shared" si="61"/>
        <v>0</v>
      </c>
      <c r="W124" s="381"/>
      <c r="X124" s="364">
        <f t="shared" si="62"/>
        <v>0</v>
      </c>
      <c r="Y124" s="381"/>
      <c r="Z124" s="364">
        <f t="shared" si="63"/>
        <v>0</v>
      </c>
      <c r="AA124" s="381"/>
      <c r="AB124" s="364">
        <f t="shared" si="64"/>
        <v>0</v>
      </c>
      <c r="AC124" s="381"/>
      <c r="AD124" s="364">
        <f t="shared" si="65"/>
        <v>0</v>
      </c>
      <c r="AE124" s="381"/>
      <c r="AF124" s="364">
        <f t="shared" si="68"/>
        <v>0</v>
      </c>
      <c r="AG124" s="242">
        <f>T$52+V$52+X$52+Z$52+AB$52+AD$52+AF$52</f>
        <v>0</v>
      </c>
      <c r="AH124" s="218" t="str">
        <f t="shared" si="71"/>
        <v/>
      </c>
      <c r="AI124" s="242">
        <f t="shared" si="69"/>
        <v>0</v>
      </c>
      <c r="AJ124" s="503"/>
      <c r="AK124" s="491"/>
      <c r="AL124" s="494"/>
      <c r="AM124" s="503"/>
      <c r="AN124" s="491"/>
      <c r="AO124" s="169"/>
      <c r="AP124" s="169"/>
      <c r="AQ124" s="330"/>
      <c r="AR124" s="379"/>
      <c r="AS124" s="330"/>
      <c r="AT124" s="330"/>
      <c r="AU124" s="330"/>
      <c r="AV124" s="330"/>
      <c r="AW124" s="330"/>
      <c r="AX124" s="330"/>
      <c r="AY124" s="665"/>
      <c r="AZ124" s="594"/>
      <c r="BA124" s="170" t="str">
        <f t="shared" si="66"/>
        <v>No aplica</v>
      </c>
      <c r="BB124" s="580"/>
      <c r="BC124" s="170" t="str">
        <f t="shared" si="72"/>
        <v>No aplica</v>
      </c>
      <c r="BD124" s="200" t="str">
        <f t="shared" si="70"/>
        <v>No aplica</v>
      </c>
      <c r="BE124" s="580"/>
      <c r="BF124" s="580"/>
      <c r="BG124" s="580"/>
      <c r="BH124" s="580"/>
      <c r="BI124" s="580"/>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s="23"/>
      <c r="CV124" s="23"/>
      <c r="CW124" s="23"/>
      <c r="CX124"/>
      <c r="CY124"/>
      <c r="CZ124"/>
      <c r="DA124"/>
      <c r="DB124"/>
      <c r="DC124"/>
      <c r="DD124"/>
      <c r="DE124"/>
      <c r="DF124"/>
      <c r="DG124"/>
      <c r="DH124"/>
      <c r="DI124" s="15"/>
    </row>
    <row r="125" spans="1:113" ht="15.75" hidden="1" customHeight="1" thickBot="1" x14ac:dyDescent="0.3">
      <c r="A125" s="573"/>
      <c r="B125" s="167">
        <f t="shared" si="109"/>
        <v>9</v>
      </c>
      <c r="C125" s="157"/>
      <c r="D125" s="157"/>
      <c r="E125" s="132"/>
      <c r="F125" s="554"/>
      <c r="G125" s="156"/>
      <c r="H125" s="515"/>
      <c r="I125" s="492"/>
      <c r="J125" s="495"/>
      <c r="K125" s="515"/>
      <c r="L125" s="492"/>
      <c r="M125" s="489"/>
      <c r="N125" s="527"/>
      <c r="O125" s="381"/>
      <c r="P125" s="226"/>
      <c r="Q125" s="120"/>
      <c r="R125" s="361"/>
      <c r="S125" s="381"/>
      <c r="T125" s="364">
        <f t="shared" si="60"/>
        <v>0</v>
      </c>
      <c r="U125" s="381"/>
      <c r="V125" s="364">
        <f t="shared" si="61"/>
        <v>0</v>
      </c>
      <c r="W125" s="381"/>
      <c r="X125" s="364">
        <f t="shared" si="62"/>
        <v>0</v>
      </c>
      <c r="Y125" s="381"/>
      <c r="Z125" s="364">
        <f t="shared" si="63"/>
        <v>0</v>
      </c>
      <c r="AA125" s="381"/>
      <c r="AB125" s="364">
        <f t="shared" si="64"/>
        <v>0</v>
      </c>
      <c r="AC125" s="381"/>
      <c r="AD125" s="364">
        <f t="shared" si="65"/>
        <v>0</v>
      </c>
      <c r="AE125" s="381"/>
      <c r="AF125" s="364">
        <f t="shared" si="68"/>
        <v>0</v>
      </c>
      <c r="AG125" s="242">
        <f>T$53+V$53+X$53+Z$53+AB$53+AD$53+AF$53</f>
        <v>0</v>
      </c>
      <c r="AH125" s="218" t="str">
        <f t="shared" si="71"/>
        <v/>
      </c>
      <c r="AI125" s="242">
        <f t="shared" si="69"/>
        <v>0</v>
      </c>
      <c r="AJ125" s="515"/>
      <c r="AK125" s="492"/>
      <c r="AL125" s="495"/>
      <c r="AM125" s="515"/>
      <c r="AN125" s="491"/>
      <c r="AO125" s="169"/>
      <c r="AP125" s="169"/>
      <c r="AQ125" s="330"/>
      <c r="AR125" s="379"/>
      <c r="AS125" s="330"/>
      <c r="AT125" s="330"/>
      <c r="AU125" s="330"/>
      <c r="AV125" s="330"/>
      <c r="AW125" s="330"/>
      <c r="AX125" s="330"/>
      <c r="AY125" s="666"/>
      <c r="AZ125" s="595"/>
      <c r="BA125" s="170" t="str">
        <f t="shared" si="66"/>
        <v>No aplica</v>
      </c>
      <c r="BB125" s="581"/>
      <c r="BC125" s="170" t="str">
        <f t="shared" si="72"/>
        <v>No aplica</v>
      </c>
      <c r="BD125" s="200" t="str">
        <f t="shared" si="70"/>
        <v>No aplica</v>
      </c>
      <c r="BE125" s="581"/>
      <c r="BF125" s="581"/>
      <c r="BG125" s="581"/>
      <c r="BH125" s="581"/>
      <c r="BI125" s="581"/>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s="23"/>
      <c r="CV125" s="23"/>
      <c r="CW125" s="23"/>
      <c r="CX125"/>
      <c r="CY125"/>
      <c r="CZ125"/>
      <c r="DA125"/>
      <c r="DB125"/>
      <c r="DC125"/>
      <c r="DD125"/>
      <c r="DE125"/>
      <c r="DF125"/>
      <c r="DG125"/>
      <c r="DH125"/>
      <c r="DI125" s="15"/>
    </row>
    <row r="126" spans="1:113" ht="15.75" hidden="1" customHeight="1" thickBot="1" x14ac:dyDescent="0.3">
      <c r="A126" s="573" t="s">
        <v>217</v>
      </c>
      <c r="B126" s="167">
        <v>1</v>
      </c>
      <c r="C126" s="199"/>
      <c r="D126" s="199"/>
      <c r="E126" s="164"/>
      <c r="F126" s="538"/>
      <c r="G126" s="390"/>
      <c r="H126" s="514"/>
      <c r="I126" s="490" t="str">
        <f>IF(H126=5,"Mas de una vez al año",IF(H126=4,"Al menos una vez en el ultimo año",IF(H126=3,"Al menos una vez en los ultimos 2 años",IF(H126=2,"Al menos una vez en los ultimos 5 años","No se ha presentado en los ultimos 5 años"))))</f>
        <v>No se ha presentado en los ultimos 5 años</v>
      </c>
      <c r="J126" s="493" t="str">
        <f>CONCATENATE(H$54,K$54)</f>
        <v/>
      </c>
      <c r="K126" s="514"/>
      <c r="L126" s="490" t="str">
        <f t="shared" ref="L126" si="110">IF(AM126=5,"Catastrófico - Tendría desastrosas consecuencias o efectos sobre la institución",IF(AM126=4,"Mayor - Tendría altas consecuencias o efectos sobre la institución",IF(AM126=3,"Moderado - Tendría medianas consecuencias o efectos sobre la institución",IF(AM126=2,"Menos - Tendría bajo impacto o efecto sobre la institución",IF(AM126=1,"Insignificante - tendría consecuencias o efectos mínimos en la institución","Digite Valor entre 1 y 5")))))</f>
        <v>Digite Valor entre 1 y 5</v>
      </c>
      <c r="M126" s="487" t="str">
        <f t="shared" ref="M126" si="111">IF(L126="Digite Valor entre 1 y 5","",IF(L126="Digite Valor entre 1 y 5","",IF(COUNTIF(CH$10:CH$17,CONCATENATE(H126,K126)),CH$9,IF(COUNTIF(CI$10:CI$17,CONCATENATE(H126,K126)),CI$9,IF(COUNTIF(CJ$10:CJ$13,CONCATENATE(H126,K126)),CJ$9,CK$9)))))</f>
        <v/>
      </c>
      <c r="N126" s="527" t="str">
        <f t="shared" ref="N126" si="112">IF(M126=CH$9,"E",IF(M126=CI$9,"A",IF(M126=CJ$9,"M",IF(M126=CK$9,"B",""))))</f>
        <v/>
      </c>
      <c r="O126" s="381"/>
      <c r="P126" s="291"/>
      <c r="Q126" s="292"/>
      <c r="R126" s="361"/>
      <c r="S126" s="381"/>
      <c r="T126" s="364">
        <f t="shared" si="60"/>
        <v>0</v>
      </c>
      <c r="U126" s="381"/>
      <c r="V126" s="364">
        <f t="shared" si="61"/>
        <v>0</v>
      </c>
      <c r="W126" s="381"/>
      <c r="X126" s="364">
        <f t="shared" si="62"/>
        <v>0</v>
      </c>
      <c r="Y126" s="381"/>
      <c r="Z126" s="364">
        <f t="shared" si="63"/>
        <v>0</v>
      </c>
      <c r="AA126" s="381"/>
      <c r="AB126" s="364">
        <f t="shared" si="64"/>
        <v>0</v>
      </c>
      <c r="AC126" s="381"/>
      <c r="AD126" s="364">
        <f t="shared" si="65"/>
        <v>0</v>
      </c>
      <c r="AE126" s="381"/>
      <c r="AF126" s="364">
        <f t="shared" si="68"/>
        <v>0</v>
      </c>
      <c r="AG126" s="242">
        <f t="shared" ref="AG126:AG131" si="113">T126+V126+X126+Z126+AB126+AD126+AF126</f>
        <v>0</v>
      </c>
      <c r="AH126" s="218" t="str">
        <f t="shared" si="71"/>
        <v/>
      </c>
      <c r="AI126" s="242">
        <f t="shared" si="69"/>
        <v>0</v>
      </c>
      <c r="AJ126" s="514" t="str">
        <f>BG126</f>
        <v/>
      </c>
      <c r="AK126" s="490" t="str">
        <f>IF(AJ126=5,"Mas de una vez al año",IF(AJ126=4,"Al menos una vez en el ultimo año",IF(AJ126=3,"Al menos una vez en los ultimos 2 años",IF(AJ126=2,"Al menos una vez en los ultimos 5 años","No se ha presentado en los ultimos 5 años"))))</f>
        <v>No se ha presentado en los ultimos 5 años</v>
      </c>
      <c r="AL126" s="493" t="str">
        <f>BH126</f>
        <v/>
      </c>
      <c r="AM126" s="514" t="str">
        <f>BI126</f>
        <v/>
      </c>
      <c r="AN126" s="491" t="str">
        <f t="shared" ref="AN126" si="114">IF(AM126=5,"Catastrófico - Tendría desastrosas consecuencias o efectos sobre la institución",IF(AM126=4,"Mayor - Tendría altas consecuencias o efectos sobre la institución",IF(AM126=3,"Moderado - Tendría medianas consecuencias o efectos sobre la institución",IF(AM126=2,"Menos - Tendría bajo impacto o efecto sobre la institución",IF(AM126=1,"Insignificante - tendría consecuencias o efectos mínimos en la institución","Digite Valor entre 1 y 5")))))</f>
        <v>Digite Valor entre 1 y 5</v>
      </c>
      <c r="AO126" s="169"/>
      <c r="AP126" s="169"/>
      <c r="AQ126" s="524"/>
      <c r="AR126" s="379"/>
      <c r="AS126" s="524"/>
      <c r="AT126" s="639"/>
      <c r="AU126" s="56"/>
      <c r="AV126" s="56"/>
      <c r="AW126" s="370"/>
      <c r="AX126" s="370"/>
      <c r="AY126" s="664"/>
      <c r="AZ126" s="593">
        <f>H126</f>
        <v>0</v>
      </c>
      <c r="BA126" s="170" t="str">
        <f t="shared" si="66"/>
        <v>No aplica</v>
      </c>
      <c r="BB126" s="579">
        <f>K126</f>
        <v>0</v>
      </c>
      <c r="BC126" s="170" t="str">
        <f t="shared" si="72"/>
        <v>No aplica</v>
      </c>
      <c r="BD126" s="200" t="str">
        <f t="shared" si="70"/>
        <v>No aplica0</v>
      </c>
      <c r="BE126" s="579" t="str">
        <f t="shared" ref="BE126" si="115">IF(R126="","",SUMIF(R126:R134,"Afecta la Probabilidad",BA126:BA134))</f>
        <v/>
      </c>
      <c r="BF126" s="579" t="str">
        <f t="shared" ref="BF126" si="116">IF(R126="","",SUMIF(R126:R134,"Afecta el Impacto",BC126:BC134))</f>
        <v/>
      </c>
      <c r="BG126" s="579" t="str">
        <f>IF(BE126="","",IF(H126-BE126&lt;=0,1,H126-BE126))</f>
        <v/>
      </c>
      <c r="BH126" s="579" t="str">
        <f>CONCATENATE(BG126,BI126)</f>
        <v/>
      </c>
      <c r="BI126" s="579" t="str">
        <f>IF(K126="","",IF(K126-BF126&lt;0,1,K126-BF126))</f>
        <v/>
      </c>
      <c r="BJ126"/>
      <c r="BK126"/>
      <c r="BL126"/>
      <c r="BM126"/>
      <c r="BN126"/>
      <c r="BO126"/>
      <c r="BP126"/>
      <c r="BQ126"/>
      <c r="BR126"/>
      <c r="BS126"/>
      <c r="BT126"/>
      <c r="BU126"/>
      <c r="BV126"/>
      <c r="BW126"/>
      <c r="BX126"/>
      <c r="BY126"/>
      <c r="BZ126"/>
      <c r="CA126"/>
      <c r="CB126"/>
      <c r="CC126"/>
      <c r="CD126"/>
      <c r="CE126"/>
      <c r="CF126"/>
      <c r="CG126"/>
      <c r="CH126" s="98"/>
      <c r="CI126" s="98"/>
      <c r="CJ126" s="98"/>
      <c r="CK126" s="98"/>
      <c r="CL126"/>
      <c r="CM126"/>
      <c r="CN126"/>
      <c r="CO126"/>
      <c r="CP126"/>
      <c r="CQ126"/>
      <c r="CR126"/>
      <c r="CS126"/>
      <c r="CT126"/>
      <c r="CU126" s="23"/>
      <c r="CV126" s="23"/>
      <c r="CW126" s="23"/>
      <c r="CX126"/>
      <c r="CY126"/>
      <c r="CZ126"/>
      <c r="DA126"/>
      <c r="DB126"/>
      <c r="DC126"/>
      <c r="DD126"/>
      <c r="DE126"/>
      <c r="DF126"/>
      <c r="DG126"/>
      <c r="DH126"/>
      <c r="DI126" s="15"/>
    </row>
    <row r="127" spans="1:113" ht="15.75" hidden="1" customHeight="1" thickBot="1" x14ac:dyDescent="0.3">
      <c r="A127" s="573"/>
      <c r="B127" s="167">
        <f t="shared" si="109"/>
        <v>2</v>
      </c>
      <c r="C127" s="199"/>
      <c r="D127" s="199"/>
      <c r="E127" s="164"/>
      <c r="F127" s="539"/>
      <c r="G127" s="390"/>
      <c r="H127" s="503"/>
      <c r="I127" s="491"/>
      <c r="J127" s="494"/>
      <c r="K127" s="503"/>
      <c r="L127" s="491"/>
      <c r="M127" s="488"/>
      <c r="N127" s="527"/>
      <c r="O127" s="381"/>
      <c r="P127" s="291"/>
      <c r="Q127" s="292"/>
      <c r="R127" s="361"/>
      <c r="S127" s="381"/>
      <c r="T127" s="364">
        <f t="shared" si="60"/>
        <v>0</v>
      </c>
      <c r="U127" s="381"/>
      <c r="V127" s="364">
        <f t="shared" si="61"/>
        <v>0</v>
      </c>
      <c r="W127" s="381"/>
      <c r="X127" s="364">
        <f t="shared" si="62"/>
        <v>0</v>
      </c>
      <c r="Y127" s="381"/>
      <c r="Z127" s="364">
        <f t="shared" si="63"/>
        <v>0</v>
      </c>
      <c r="AA127" s="381"/>
      <c r="AB127" s="364">
        <f t="shared" si="64"/>
        <v>0</v>
      </c>
      <c r="AC127" s="381"/>
      <c r="AD127" s="364">
        <f t="shared" si="65"/>
        <v>0</v>
      </c>
      <c r="AE127" s="381"/>
      <c r="AF127" s="364">
        <f t="shared" si="68"/>
        <v>0</v>
      </c>
      <c r="AG127" s="242">
        <f t="shared" si="113"/>
        <v>0</v>
      </c>
      <c r="AH127" s="218" t="str">
        <f t="shared" si="71"/>
        <v/>
      </c>
      <c r="AI127" s="242">
        <f t="shared" si="69"/>
        <v>0</v>
      </c>
      <c r="AJ127" s="503"/>
      <c r="AK127" s="491"/>
      <c r="AL127" s="494"/>
      <c r="AM127" s="503"/>
      <c r="AN127" s="491"/>
      <c r="AO127" s="169"/>
      <c r="AP127" s="169"/>
      <c r="AQ127" s="525"/>
      <c r="AR127" s="379"/>
      <c r="AS127" s="525"/>
      <c r="AT127" s="640"/>
      <c r="AU127" s="56"/>
      <c r="AV127" s="56"/>
      <c r="AW127" s="374"/>
      <c r="AX127" s="335"/>
      <c r="AY127" s="665"/>
      <c r="AZ127" s="594"/>
      <c r="BA127" s="170" t="str">
        <f t="shared" si="66"/>
        <v>No aplica</v>
      </c>
      <c r="BB127" s="580"/>
      <c r="BC127" s="170" t="str">
        <f t="shared" si="72"/>
        <v>No aplica</v>
      </c>
      <c r="BD127" s="200" t="str">
        <f t="shared" si="70"/>
        <v>No aplica</v>
      </c>
      <c r="BE127" s="580"/>
      <c r="BF127" s="580"/>
      <c r="BG127" s="580"/>
      <c r="BH127" s="580"/>
      <c r="BI127" s="580"/>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s="23"/>
      <c r="CV127" s="23"/>
      <c r="CW127" s="23"/>
      <c r="CX127"/>
      <c r="CY127"/>
      <c r="CZ127"/>
      <c r="DA127"/>
      <c r="DB127"/>
      <c r="DC127"/>
      <c r="DD127"/>
      <c r="DE127"/>
      <c r="DF127"/>
      <c r="DG127"/>
      <c r="DH127"/>
      <c r="DI127" s="15"/>
    </row>
    <row r="128" spans="1:113" ht="15.75" hidden="1" customHeight="1" thickBot="1" x14ac:dyDescent="0.3">
      <c r="A128" s="573"/>
      <c r="B128" s="167">
        <f t="shared" si="109"/>
        <v>3</v>
      </c>
      <c r="C128" s="199"/>
      <c r="D128" s="199"/>
      <c r="E128" s="164"/>
      <c r="F128" s="539"/>
      <c r="G128" s="390"/>
      <c r="H128" s="503"/>
      <c r="I128" s="491"/>
      <c r="J128" s="494"/>
      <c r="K128" s="503"/>
      <c r="L128" s="491"/>
      <c r="M128" s="488"/>
      <c r="N128" s="527"/>
      <c r="O128" s="381"/>
      <c r="P128" s="293"/>
      <c r="Q128" s="292"/>
      <c r="R128" s="361"/>
      <c r="S128" s="381"/>
      <c r="T128" s="364">
        <f t="shared" si="60"/>
        <v>0</v>
      </c>
      <c r="U128" s="381"/>
      <c r="V128" s="364">
        <f t="shared" si="61"/>
        <v>0</v>
      </c>
      <c r="W128" s="381"/>
      <c r="X128" s="364">
        <f t="shared" si="62"/>
        <v>0</v>
      </c>
      <c r="Y128" s="381"/>
      <c r="Z128" s="364">
        <f t="shared" si="63"/>
        <v>0</v>
      </c>
      <c r="AA128" s="381"/>
      <c r="AB128" s="364">
        <f t="shared" si="64"/>
        <v>0</v>
      </c>
      <c r="AC128" s="381"/>
      <c r="AD128" s="364">
        <f t="shared" si="65"/>
        <v>0</v>
      </c>
      <c r="AE128" s="381"/>
      <c r="AF128" s="364">
        <f t="shared" si="68"/>
        <v>0</v>
      </c>
      <c r="AG128" s="242">
        <f t="shared" si="113"/>
        <v>0</v>
      </c>
      <c r="AH128" s="218" t="str">
        <f t="shared" si="71"/>
        <v/>
      </c>
      <c r="AI128" s="242">
        <f t="shared" si="69"/>
        <v>0</v>
      </c>
      <c r="AJ128" s="503"/>
      <c r="AK128" s="491"/>
      <c r="AL128" s="494"/>
      <c r="AM128" s="503"/>
      <c r="AN128" s="491"/>
      <c r="AO128" s="169"/>
      <c r="AP128" s="169"/>
      <c r="AQ128" s="525"/>
      <c r="AR128" s="379"/>
      <c r="AS128" s="525"/>
      <c r="AT128" s="640"/>
      <c r="AU128" s="56"/>
      <c r="AV128" s="56"/>
      <c r="AW128" s="370"/>
      <c r="AX128" s="336"/>
      <c r="AY128" s="665"/>
      <c r="AZ128" s="594"/>
      <c r="BA128" s="170" t="str">
        <f t="shared" si="66"/>
        <v>No aplica</v>
      </c>
      <c r="BB128" s="580"/>
      <c r="BC128" s="170" t="str">
        <f t="shared" si="72"/>
        <v>No aplica</v>
      </c>
      <c r="BD128" s="200" t="str">
        <f t="shared" si="70"/>
        <v>No aplica</v>
      </c>
      <c r="BE128" s="580"/>
      <c r="BF128" s="580"/>
      <c r="BG128" s="580"/>
      <c r="BH128" s="580"/>
      <c r="BI128" s="580"/>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s="23"/>
      <c r="CV128" s="23"/>
      <c r="CW128" s="23"/>
      <c r="CX128"/>
      <c r="CY128"/>
      <c r="CZ128"/>
      <c r="DA128"/>
      <c r="DB128"/>
      <c r="DC128"/>
      <c r="DD128"/>
      <c r="DE128"/>
      <c r="DF128"/>
      <c r="DG128"/>
      <c r="DH128"/>
      <c r="DI128" s="15"/>
    </row>
    <row r="129" spans="1:113" ht="15.75" hidden="1" customHeight="1" thickBot="1" x14ac:dyDescent="0.3">
      <c r="A129" s="573"/>
      <c r="B129" s="167">
        <f t="shared" si="109"/>
        <v>4</v>
      </c>
      <c r="C129" s="199"/>
      <c r="D129" s="199"/>
      <c r="E129" s="164"/>
      <c r="F129" s="539"/>
      <c r="G129" s="164"/>
      <c r="H129" s="503"/>
      <c r="I129" s="491"/>
      <c r="J129" s="494"/>
      <c r="K129" s="503"/>
      <c r="L129" s="491"/>
      <c r="M129" s="488"/>
      <c r="N129" s="527"/>
      <c r="O129" s="381"/>
      <c r="P129" s="293"/>
      <c r="Q129" s="292"/>
      <c r="R129" s="361"/>
      <c r="S129" s="381"/>
      <c r="T129" s="364">
        <f t="shared" si="60"/>
        <v>0</v>
      </c>
      <c r="U129" s="381"/>
      <c r="V129" s="364">
        <f t="shared" si="61"/>
        <v>0</v>
      </c>
      <c r="W129" s="381"/>
      <c r="X129" s="364">
        <f t="shared" si="62"/>
        <v>0</v>
      </c>
      <c r="Y129" s="381"/>
      <c r="Z129" s="364">
        <f t="shared" si="63"/>
        <v>0</v>
      </c>
      <c r="AA129" s="381"/>
      <c r="AB129" s="364">
        <f t="shared" si="64"/>
        <v>0</v>
      </c>
      <c r="AC129" s="381"/>
      <c r="AD129" s="364">
        <f t="shared" si="65"/>
        <v>0</v>
      </c>
      <c r="AE129" s="381"/>
      <c r="AF129" s="364">
        <f t="shared" si="68"/>
        <v>0</v>
      </c>
      <c r="AG129" s="242">
        <f t="shared" si="113"/>
        <v>0</v>
      </c>
      <c r="AH129" s="218" t="str">
        <f t="shared" si="71"/>
        <v/>
      </c>
      <c r="AI129" s="242">
        <f t="shared" si="69"/>
        <v>0</v>
      </c>
      <c r="AJ129" s="503"/>
      <c r="AK129" s="491"/>
      <c r="AL129" s="494"/>
      <c r="AM129" s="503"/>
      <c r="AN129" s="491"/>
      <c r="AO129" s="169"/>
      <c r="AP129" s="169"/>
      <c r="AQ129" s="525"/>
      <c r="AR129" s="379"/>
      <c r="AS129" s="525"/>
      <c r="AT129" s="641"/>
      <c r="AU129" s="56"/>
      <c r="AV129" s="56"/>
      <c r="AW129" s="370"/>
      <c r="AX129" s="330"/>
      <c r="AY129" s="665"/>
      <c r="AZ129" s="594"/>
      <c r="BA129" s="170" t="str">
        <f t="shared" si="66"/>
        <v>No aplica</v>
      </c>
      <c r="BB129" s="580"/>
      <c r="BC129" s="170" t="str">
        <f t="shared" si="72"/>
        <v>No aplica</v>
      </c>
      <c r="BD129" s="200" t="str">
        <f t="shared" si="70"/>
        <v>No aplica</v>
      </c>
      <c r="BE129" s="580"/>
      <c r="BF129" s="580"/>
      <c r="BG129" s="580"/>
      <c r="BH129" s="580"/>
      <c r="BI129" s="580"/>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s="23"/>
      <c r="CV129" s="23"/>
      <c r="CW129" s="23"/>
      <c r="CX129"/>
      <c r="CY129"/>
      <c r="CZ129"/>
      <c r="DA129"/>
      <c r="DB129"/>
      <c r="DC129"/>
      <c r="DD129"/>
      <c r="DE129"/>
      <c r="DF129"/>
      <c r="DG129"/>
      <c r="DH129"/>
      <c r="DI129" s="15"/>
    </row>
    <row r="130" spans="1:113" ht="15.75" hidden="1" customHeight="1" thickBot="1" x14ac:dyDescent="0.3">
      <c r="A130" s="573"/>
      <c r="B130" s="167">
        <f t="shared" si="109"/>
        <v>5</v>
      </c>
      <c r="C130" s="199"/>
      <c r="D130" s="199"/>
      <c r="E130" s="164"/>
      <c r="F130" s="539"/>
      <c r="G130" s="164"/>
      <c r="H130" s="503"/>
      <c r="I130" s="491"/>
      <c r="J130" s="494"/>
      <c r="K130" s="503"/>
      <c r="L130" s="491"/>
      <c r="M130" s="488"/>
      <c r="N130" s="527"/>
      <c r="O130" s="381"/>
      <c r="P130" s="290"/>
      <c r="Q130" s="292"/>
      <c r="R130" s="361"/>
      <c r="S130" s="381"/>
      <c r="T130" s="364">
        <f t="shared" si="60"/>
        <v>0</v>
      </c>
      <c r="U130" s="381"/>
      <c r="V130" s="364">
        <f t="shared" si="61"/>
        <v>0</v>
      </c>
      <c r="W130" s="381"/>
      <c r="X130" s="364">
        <f t="shared" si="62"/>
        <v>0</v>
      </c>
      <c r="Y130" s="381"/>
      <c r="Z130" s="364">
        <f t="shared" si="63"/>
        <v>0</v>
      </c>
      <c r="AA130" s="381"/>
      <c r="AB130" s="364">
        <f t="shared" si="64"/>
        <v>0</v>
      </c>
      <c r="AC130" s="381"/>
      <c r="AD130" s="364">
        <f t="shared" si="65"/>
        <v>0</v>
      </c>
      <c r="AE130" s="381"/>
      <c r="AF130" s="364">
        <f t="shared" si="68"/>
        <v>0</v>
      </c>
      <c r="AG130" s="242">
        <f t="shared" si="113"/>
        <v>0</v>
      </c>
      <c r="AH130" s="218" t="str">
        <f t="shared" si="71"/>
        <v/>
      </c>
      <c r="AI130" s="242">
        <f t="shared" si="69"/>
        <v>0</v>
      </c>
      <c r="AJ130" s="503"/>
      <c r="AK130" s="491"/>
      <c r="AL130" s="494"/>
      <c r="AM130" s="503"/>
      <c r="AN130" s="491"/>
      <c r="AO130" s="169"/>
      <c r="AP130" s="169"/>
      <c r="AQ130" s="526"/>
      <c r="AR130" s="379"/>
      <c r="AS130" s="526"/>
      <c r="AT130" s="282"/>
      <c r="AU130" s="282"/>
      <c r="AV130" s="282"/>
      <c r="AW130" s="282"/>
      <c r="AX130" s="330"/>
      <c r="AY130" s="665"/>
      <c r="AZ130" s="594"/>
      <c r="BA130" s="170" t="str">
        <f t="shared" si="66"/>
        <v>No aplica</v>
      </c>
      <c r="BB130" s="580"/>
      <c r="BC130" s="170" t="str">
        <f t="shared" si="72"/>
        <v>No aplica</v>
      </c>
      <c r="BD130" s="200" t="str">
        <f t="shared" si="70"/>
        <v>No aplica</v>
      </c>
      <c r="BE130" s="580"/>
      <c r="BF130" s="580"/>
      <c r="BG130" s="580"/>
      <c r="BH130" s="580"/>
      <c r="BI130" s="58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s="23"/>
      <c r="CV130" s="23"/>
      <c r="CW130" s="23"/>
      <c r="CX130"/>
      <c r="CY130"/>
      <c r="CZ130"/>
      <c r="DA130"/>
      <c r="DB130"/>
      <c r="DC130"/>
      <c r="DD130"/>
      <c r="DE130"/>
      <c r="DF130"/>
      <c r="DG130"/>
      <c r="DH130"/>
      <c r="DI130" s="15"/>
    </row>
    <row r="131" spans="1:113" ht="15.75" hidden="1" customHeight="1" thickBot="1" x14ac:dyDescent="0.3">
      <c r="A131" s="573"/>
      <c r="B131" s="167">
        <f t="shared" si="109"/>
        <v>6</v>
      </c>
      <c r="C131" s="199"/>
      <c r="D131" s="199"/>
      <c r="E131" s="199"/>
      <c r="F131" s="539"/>
      <c r="G131" s="164"/>
      <c r="H131" s="503"/>
      <c r="I131" s="491"/>
      <c r="J131" s="494"/>
      <c r="K131" s="503"/>
      <c r="L131" s="491"/>
      <c r="M131" s="488"/>
      <c r="N131" s="527"/>
      <c r="O131" s="381"/>
      <c r="P131" s="290"/>
      <c r="Q131" s="292"/>
      <c r="R131" s="361"/>
      <c r="S131" s="381"/>
      <c r="T131" s="364">
        <f t="shared" si="60"/>
        <v>0</v>
      </c>
      <c r="U131" s="381"/>
      <c r="V131" s="364">
        <f t="shared" si="61"/>
        <v>0</v>
      </c>
      <c r="W131" s="381"/>
      <c r="X131" s="364">
        <f t="shared" si="62"/>
        <v>0</v>
      </c>
      <c r="Y131" s="381"/>
      <c r="Z131" s="364">
        <f t="shared" si="63"/>
        <v>0</v>
      </c>
      <c r="AA131" s="381"/>
      <c r="AB131" s="364">
        <f t="shared" si="64"/>
        <v>0</v>
      </c>
      <c r="AC131" s="381"/>
      <c r="AD131" s="364">
        <f t="shared" si="65"/>
        <v>0</v>
      </c>
      <c r="AE131" s="381"/>
      <c r="AF131" s="364">
        <f t="shared" si="68"/>
        <v>0</v>
      </c>
      <c r="AG131" s="242">
        <f t="shared" si="113"/>
        <v>0</v>
      </c>
      <c r="AH131" s="218" t="str">
        <f t="shared" si="71"/>
        <v/>
      </c>
      <c r="AI131" s="242">
        <f t="shared" si="69"/>
        <v>0</v>
      </c>
      <c r="AJ131" s="503"/>
      <c r="AK131" s="491"/>
      <c r="AL131" s="494"/>
      <c r="AM131" s="503"/>
      <c r="AN131" s="491"/>
      <c r="AO131" s="169"/>
      <c r="AP131" s="169"/>
      <c r="AQ131" s="282"/>
      <c r="AR131" s="379"/>
      <c r="AS131" s="282"/>
      <c r="AT131" s="282"/>
      <c r="AU131" s="282"/>
      <c r="AV131" s="282"/>
      <c r="AW131" s="282"/>
      <c r="AX131" s="330"/>
      <c r="AY131" s="665"/>
      <c r="AZ131" s="594"/>
      <c r="BA131" s="170" t="str">
        <f t="shared" si="66"/>
        <v>No aplica</v>
      </c>
      <c r="BB131" s="580"/>
      <c r="BC131" s="170" t="str">
        <f t="shared" si="72"/>
        <v>No aplica</v>
      </c>
      <c r="BD131" s="200" t="str">
        <f t="shared" si="70"/>
        <v>No aplica</v>
      </c>
      <c r="BE131" s="580"/>
      <c r="BF131" s="580"/>
      <c r="BG131" s="580"/>
      <c r="BH131" s="580"/>
      <c r="BI131" s="580"/>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s="23"/>
      <c r="CV131" s="23"/>
      <c r="CW131" s="23"/>
      <c r="CX131"/>
      <c r="CY131"/>
      <c r="CZ131"/>
      <c r="DA131"/>
      <c r="DB131"/>
      <c r="DC131"/>
      <c r="DD131"/>
      <c r="DE131"/>
      <c r="DF131"/>
      <c r="DG131"/>
      <c r="DH131"/>
      <c r="DI131" s="15"/>
    </row>
    <row r="132" spans="1:113" ht="15.75" hidden="1" customHeight="1" thickBot="1" x14ac:dyDescent="0.3">
      <c r="A132" s="573"/>
      <c r="B132" s="167">
        <f t="shared" si="109"/>
        <v>7</v>
      </c>
      <c r="C132" s="199"/>
      <c r="D132" s="199"/>
      <c r="E132" s="199"/>
      <c r="F132" s="539"/>
      <c r="G132" s="164"/>
      <c r="H132" s="503"/>
      <c r="I132" s="491"/>
      <c r="J132" s="494"/>
      <c r="K132" s="503"/>
      <c r="L132" s="491"/>
      <c r="M132" s="488"/>
      <c r="N132" s="527"/>
      <c r="O132" s="381"/>
      <c r="P132" s="290"/>
      <c r="Q132" s="292"/>
      <c r="R132" s="361"/>
      <c r="S132" s="381"/>
      <c r="T132" s="364">
        <f t="shared" si="60"/>
        <v>0</v>
      </c>
      <c r="U132" s="381"/>
      <c r="V132" s="364">
        <f t="shared" si="61"/>
        <v>0</v>
      </c>
      <c r="W132" s="381"/>
      <c r="X132" s="364">
        <f t="shared" si="62"/>
        <v>0</v>
      </c>
      <c r="Y132" s="381"/>
      <c r="Z132" s="364">
        <f t="shared" si="63"/>
        <v>0</v>
      </c>
      <c r="AA132" s="381"/>
      <c r="AB132" s="364">
        <f t="shared" si="64"/>
        <v>0</v>
      </c>
      <c r="AC132" s="381"/>
      <c r="AD132" s="364">
        <f t="shared" si="65"/>
        <v>0</v>
      </c>
      <c r="AE132" s="381"/>
      <c r="AF132" s="364">
        <f t="shared" si="68"/>
        <v>0</v>
      </c>
      <c r="AG132" s="242">
        <f>T$51+V$51+X$51+Z$51+AB$51+AD$51+AF$51</f>
        <v>0</v>
      </c>
      <c r="AH132" s="218" t="str">
        <f t="shared" si="71"/>
        <v/>
      </c>
      <c r="AI132" s="242">
        <f t="shared" si="69"/>
        <v>0</v>
      </c>
      <c r="AJ132" s="503"/>
      <c r="AK132" s="491"/>
      <c r="AL132" s="494"/>
      <c r="AM132" s="503"/>
      <c r="AN132" s="491"/>
      <c r="AO132" s="169"/>
      <c r="AP132" s="169"/>
      <c r="AQ132" s="282"/>
      <c r="AR132" s="379"/>
      <c r="AS132" s="282"/>
      <c r="AT132" s="282"/>
      <c r="AU132" s="282"/>
      <c r="AV132" s="282"/>
      <c r="AW132" s="282"/>
      <c r="AX132" s="330"/>
      <c r="AY132" s="665"/>
      <c r="AZ132" s="594"/>
      <c r="BA132" s="170" t="str">
        <f t="shared" si="66"/>
        <v>No aplica</v>
      </c>
      <c r="BB132" s="580"/>
      <c r="BC132" s="170" t="str">
        <f t="shared" si="72"/>
        <v>No aplica</v>
      </c>
      <c r="BD132" s="200" t="str">
        <f t="shared" si="70"/>
        <v>No aplica</v>
      </c>
      <c r="BE132" s="580"/>
      <c r="BF132" s="580"/>
      <c r="BG132" s="580"/>
      <c r="BH132" s="580"/>
      <c r="BI132" s="580"/>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s="23"/>
      <c r="CV132" s="23"/>
      <c r="CW132" s="23"/>
      <c r="CX132"/>
      <c r="CY132"/>
      <c r="CZ132"/>
      <c r="DA132"/>
      <c r="DB132"/>
      <c r="DC132"/>
      <c r="DD132"/>
      <c r="DE132"/>
      <c r="DF132"/>
      <c r="DG132"/>
      <c r="DH132"/>
      <c r="DI132" s="15"/>
    </row>
    <row r="133" spans="1:113" ht="15.75" hidden="1" customHeight="1" thickBot="1" x14ac:dyDescent="0.3">
      <c r="A133" s="573"/>
      <c r="B133" s="167">
        <f t="shared" si="109"/>
        <v>8</v>
      </c>
      <c r="C133" s="199"/>
      <c r="D133" s="199"/>
      <c r="E133" s="199"/>
      <c r="F133" s="539"/>
      <c r="G133" s="164"/>
      <c r="H133" s="503"/>
      <c r="I133" s="491"/>
      <c r="J133" s="494"/>
      <c r="K133" s="503"/>
      <c r="L133" s="491"/>
      <c r="M133" s="488"/>
      <c r="N133" s="527"/>
      <c r="O133" s="381"/>
      <c r="P133" s="290"/>
      <c r="Q133" s="292"/>
      <c r="R133" s="361"/>
      <c r="S133" s="381"/>
      <c r="T133" s="364">
        <f t="shared" si="60"/>
        <v>0</v>
      </c>
      <c r="U133" s="381"/>
      <c r="V133" s="364">
        <f t="shared" si="61"/>
        <v>0</v>
      </c>
      <c r="W133" s="381"/>
      <c r="X133" s="364">
        <f t="shared" si="62"/>
        <v>0</v>
      </c>
      <c r="Y133" s="381"/>
      <c r="Z133" s="364">
        <f t="shared" si="63"/>
        <v>0</v>
      </c>
      <c r="AA133" s="381"/>
      <c r="AB133" s="364">
        <f t="shared" si="64"/>
        <v>0</v>
      </c>
      <c r="AC133" s="381"/>
      <c r="AD133" s="364">
        <f t="shared" si="65"/>
        <v>0</v>
      </c>
      <c r="AE133" s="381"/>
      <c r="AF133" s="364">
        <f t="shared" si="68"/>
        <v>0</v>
      </c>
      <c r="AG133" s="242">
        <f>T$52+V$52+X$52+Z$52+AB$52+AD$52+AF$52</f>
        <v>0</v>
      </c>
      <c r="AH133" s="218" t="str">
        <f t="shared" si="71"/>
        <v/>
      </c>
      <c r="AI133" s="242">
        <f t="shared" si="69"/>
        <v>0</v>
      </c>
      <c r="AJ133" s="503"/>
      <c r="AK133" s="491"/>
      <c r="AL133" s="494"/>
      <c r="AM133" s="503"/>
      <c r="AN133" s="491"/>
      <c r="AO133" s="169"/>
      <c r="AP133" s="169"/>
      <c r="AQ133" s="282"/>
      <c r="AR133" s="379"/>
      <c r="AS133" s="282"/>
      <c r="AT133" s="282"/>
      <c r="AU133" s="282"/>
      <c r="AV133" s="282"/>
      <c r="AW133" s="282"/>
      <c r="AX133" s="330"/>
      <c r="AY133" s="665"/>
      <c r="AZ133" s="594"/>
      <c r="BA133" s="170" t="str">
        <f t="shared" si="66"/>
        <v>No aplica</v>
      </c>
      <c r="BB133" s="580"/>
      <c r="BC133" s="170" t="str">
        <f t="shared" si="72"/>
        <v>No aplica</v>
      </c>
      <c r="BD133" s="200" t="str">
        <f t="shared" si="70"/>
        <v>No aplica</v>
      </c>
      <c r="BE133" s="580"/>
      <c r="BF133" s="580"/>
      <c r="BG133" s="580"/>
      <c r="BH133" s="580"/>
      <c r="BI133" s="580"/>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s="23"/>
      <c r="CV133" s="23"/>
      <c r="CW133" s="23"/>
      <c r="CX133"/>
      <c r="CY133"/>
      <c r="CZ133"/>
      <c r="DA133"/>
      <c r="DB133"/>
      <c r="DC133"/>
      <c r="DD133"/>
      <c r="DE133"/>
      <c r="DF133"/>
      <c r="DG133"/>
      <c r="DH133"/>
      <c r="DI133" s="15"/>
    </row>
    <row r="134" spans="1:113" ht="15.75" hidden="1" customHeight="1" thickBot="1" x14ac:dyDescent="0.3">
      <c r="A134" s="573"/>
      <c r="B134" s="167">
        <f t="shared" si="109"/>
        <v>9</v>
      </c>
      <c r="C134" s="199"/>
      <c r="D134" s="199"/>
      <c r="E134" s="199"/>
      <c r="F134" s="540"/>
      <c r="G134" s="164"/>
      <c r="H134" s="515"/>
      <c r="I134" s="492"/>
      <c r="J134" s="495"/>
      <c r="K134" s="515"/>
      <c r="L134" s="492"/>
      <c r="M134" s="489"/>
      <c r="N134" s="527"/>
      <c r="O134" s="381"/>
      <c r="P134" s="290"/>
      <c r="Q134" s="292"/>
      <c r="R134" s="361"/>
      <c r="S134" s="381"/>
      <c r="T134" s="364">
        <f t="shared" si="60"/>
        <v>0</v>
      </c>
      <c r="U134" s="381"/>
      <c r="V134" s="364">
        <f t="shared" si="61"/>
        <v>0</v>
      </c>
      <c r="W134" s="381"/>
      <c r="X134" s="364">
        <f t="shared" si="62"/>
        <v>0</v>
      </c>
      <c r="Y134" s="381"/>
      <c r="Z134" s="364">
        <f t="shared" si="63"/>
        <v>0</v>
      </c>
      <c r="AA134" s="381"/>
      <c r="AB134" s="364">
        <f t="shared" si="64"/>
        <v>0</v>
      </c>
      <c r="AC134" s="381"/>
      <c r="AD134" s="364">
        <f t="shared" si="65"/>
        <v>0</v>
      </c>
      <c r="AE134" s="381"/>
      <c r="AF134" s="364">
        <f t="shared" si="68"/>
        <v>0</v>
      </c>
      <c r="AG134" s="242">
        <f>T$53+V$53+X$53+Z$53+AB$53+AD$53+AF$53</f>
        <v>0</v>
      </c>
      <c r="AH134" s="218" t="str">
        <f t="shared" si="71"/>
        <v/>
      </c>
      <c r="AI134" s="242">
        <f t="shared" si="69"/>
        <v>0</v>
      </c>
      <c r="AJ134" s="515"/>
      <c r="AK134" s="492"/>
      <c r="AL134" s="495"/>
      <c r="AM134" s="515"/>
      <c r="AN134" s="491"/>
      <c r="AO134" s="169"/>
      <c r="AP134" s="169"/>
      <c r="AQ134" s="282"/>
      <c r="AR134" s="379"/>
      <c r="AS134" s="216"/>
      <c r="AT134" s="216"/>
      <c r="AU134" s="282"/>
      <c r="AV134" s="282"/>
      <c r="AW134" s="282"/>
      <c r="AX134" s="330"/>
      <c r="AY134" s="666"/>
      <c r="AZ134" s="595"/>
      <c r="BA134" s="170" t="str">
        <f t="shared" si="66"/>
        <v>No aplica</v>
      </c>
      <c r="BB134" s="581"/>
      <c r="BC134" s="170" t="str">
        <f t="shared" si="72"/>
        <v>No aplica</v>
      </c>
      <c r="BD134" s="200" t="str">
        <f t="shared" si="70"/>
        <v>No aplica</v>
      </c>
      <c r="BE134" s="581"/>
      <c r="BF134" s="581"/>
      <c r="BG134" s="581"/>
      <c r="BH134" s="581"/>
      <c r="BI134" s="581"/>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s="23"/>
      <c r="CV134" s="23"/>
      <c r="CW134" s="23"/>
      <c r="CX134"/>
      <c r="CY134"/>
      <c r="CZ134"/>
      <c r="DA134"/>
      <c r="DB134"/>
      <c r="DC134"/>
      <c r="DD134"/>
      <c r="DE134"/>
      <c r="DF134"/>
      <c r="DG134"/>
      <c r="DH134"/>
      <c r="DI134" s="15"/>
    </row>
    <row r="135" spans="1:113" ht="15.75" hidden="1" customHeight="1" thickBot="1" x14ac:dyDescent="0.3">
      <c r="A135" s="573" t="s">
        <v>218</v>
      </c>
      <c r="B135" s="167">
        <v>1</v>
      </c>
      <c r="C135" s="199"/>
      <c r="D135" s="199"/>
      <c r="E135" s="390"/>
      <c r="F135" s="538"/>
      <c r="G135" s="538"/>
      <c r="H135" s="514"/>
      <c r="I135" s="490" t="str">
        <f>IF(H135=5,"Mas de una vez al año",IF(H135=4,"Al menos una vez en el ultimo año",IF(H135=3,"Al menos una vez en los ultimos 2 años",IF(H135=2,"Al menos una vez en los ultimos 5 años","No se ha presentado en los ultimos 5 años"))))</f>
        <v>No se ha presentado en los ultimos 5 años</v>
      </c>
      <c r="J135" s="493" t="str">
        <f>CONCATENATE(H$54,K$54)</f>
        <v/>
      </c>
      <c r="K135" s="514"/>
      <c r="L135" s="490" t="str">
        <f t="shared" ref="L135" si="117">IF(AM135=5,"Catastrófico - Tendría desastrosas consecuencias o efectos sobre la institución",IF(AM135=4,"Mayor - Tendría altas consecuencias o efectos sobre la institución",IF(AM135=3,"Moderado - Tendría medianas consecuencias o efectos sobre la institución",IF(AM135=2,"Menos - Tendría bajo impacto o efecto sobre la institución",IF(AM135=1,"Insignificante - tendría consecuencias o efectos mínimos en la institución","Digite Valor entre 1 y 5")))))</f>
        <v>Digite Valor entre 1 y 5</v>
      </c>
      <c r="M135" s="487" t="str">
        <f t="shared" ref="M135" si="118">IF(L135="Digite Valor entre 1 y 5","",IF(L135="Digite Valor entre 1 y 5","",IF(COUNTIF(CH$10:CH$17,CONCATENATE(H135,K135)),CH$9,IF(COUNTIF(CI$10:CI$17,CONCATENATE(H135,K135)),CI$9,IF(COUNTIF(CJ$10:CJ$13,CONCATENATE(H135,K135)),CJ$9,CK$9)))))</f>
        <v/>
      </c>
      <c r="N135" s="527" t="str">
        <f t="shared" ref="N135" si="119">IF(M135=CH$9,"E",IF(M135=CI$9,"A",IF(M135=CJ$9,"M",IF(M135=CK$9,"B",""))))</f>
        <v/>
      </c>
      <c r="O135" s="381"/>
      <c r="P135" s="294"/>
      <c r="Q135" s="292"/>
      <c r="R135" s="361"/>
      <c r="S135" s="381"/>
      <c r="T135" s="364">
        <f t="shared" si="60"/>
        <v>0</v>
      </c>
      <c r="U135" s="381"/>
      <c r="V135" s="364">
        <f t="shared" si="61"/>
        <v>0</v>
      </c>
      <c r="W135" s="381"/>
      <c r="X135" s="364">
        <f t="shared" si="62"/>
        <v>0</v>
      </c>
      <c r="Y135" s="381"/>
      <c r="Z135" s="364">
        <f t="shared" si="63"/>
        <v>0</v>
      </c>
      <c r="AA135" s="381"/>
      <c r="AB135" s="364">
        <f t="shared" si="64"/>
        <v>0</v>
      </c>
      <c r="AC135" s="381"/>
      <c r="AD135" s="364">
        <f t="shared" si="65"/>
        <v>0</v>
      </c>
      <c r="AE135" s="381"/>
      <c r="AF135" s="364">
        <f t="shared" si="68"/>
        <v>0</v>
      </c>
      <c r="AG135" s="242">
        <f t="shared" ref="AG135:AG140" si="120">T135+V135+X135+Z135+AB135+AD135+AF135</f>
        <v>0</v>
      </c>
      <c r="AH135" s="218" t="str">
        <f t="shared" si="71"/>
        <v/>
      </c>
      <c r="AI135" s="242">
        <f t="shared" si="69"/>
        <v>0</v>
      </c>
      <c r="AJ135" s="514" t="str">
        <f>BG135</f>
        <v/>
      </c>
      <c r="AK135" s="490" t="str">
        <f>IF(AJ135=5,"Mas de una vez al año",IF(AJ135=4,"Al menos una vez en el ultimo año",IF(AJ135=3,"Al menos una vez en los ultimos 2 años",IF(AJ135=2,"Al menos una vez en los ultimos 5 años","No se ha presentado en los ultimos 5 años"))))</f>
        <v>No se ha presentado en los ultimos 5 años</v>
      </c>
      <c r="AL135" s="493" t="str">
        <f>BH135</f>
        <v/>
      </c>
      <c r="AM135" s="514" t="str">
        <f>BI135</f>
        <v/>
      </c>
      <c r="AN135" s="491" t="str">
        <f t="shared" ref="AN135" si="121">IF(AM135=5,"Catastrófico - Tendría desastrosas consecuencias o efectos sobre la institución",IF(AM135=4,"Mayor - Tendría altas consecuencias o efectos sobre la institución",IF(AM135=3,"Moderado - Tendría medianas consecuencias o efectos sobre la institución",IF(AM135=2,"Menos - Tendría bajo impacto o efecto sobre la institución",IF(AM135=1,"Insignificante - tendría consecuencias o efectos mínimos en la institución","Digite Valor entre 1 y 5")))))</f>
        <v>Digite Valor entre 1 y 5</v>
      </c>
      <c r="AO135" s="169"/>
      <c r="AP135" s="169"/>
      <c r="AQ135" s="661"/>
      <c r="AR135" s="379"/>
      <c r="AS135" s="324"/>
      <c r="AT135" s="639"/>
      <c r="AU135" s="56"/>
      <c r="AV135" s="56"/>
      <c r="AW135" s="374"/>
      <c r="AX135" s="371"/>
      <c r="AY135" s="496"/>
      <c r="AZ135" s="593">
        <f>H135</f>
        <v>0</v>
      </c>
      <c r="BA135" s="170" t="str">
        <f t="shared" si="66"/>
        <v>No aplica</v>
      </c>
      <c r="BB135" s="579">
        <f>K135</f>
        <v>0</v>
      </c>
      <c r="BC135" s="170" t="str">
        <f t="shared" si="72"/>
        <v>No aplica</v>
      </c>
      <c r="BD135" s="200" t="str">
        <f t="shared" si="70"/>
        <v>No aplica0</v>
      </c>
      <c r="BE135" s="579" t="str">
        <f t="shared" ref="BE135" si="122">IF(R135="","",SUMIF(R135:R143,"Afecta la Probabilidad",BA135:BA143))</f>
        <v/>
      </c>
      <c r="BF135" s="579" t="str">
        <f t="shared" ref="BF135" si="123">IF(R135="","",SUMIF(R135:R143,"Afecta el Impacto",BC135:BC143))</f>
        <v/>
      </c>
      <c r="BG135" s="579" t="str">
        <f>IF(BE135="","",IF(H135-BE135&lt;=0,1,H135-BE135))</f>
        <v/>
      </c>
      <c r="BH135" s="579" t="str">
        <f>CONCATENATE(BG135,BI135)</f>
        <v/>
      </c>
      <c r="BI135" s="579" t="str">
        <f>IF(K135="","",IF(K135-BF135&lt;0,1,K135-BF135))</f>
        <v/>
      </c>
      <c r="BJ135"/>
      <c r="BK135"/>
      <c r="BL135"/>
      <c r="BM135"/>
      <c r="BN135"/>
      <c r="BO135"/>
      <c r="BP135"/>
      <c r="BQ135"/>
      <c r="BR135"/>
      <c r="BS135"/>
      <c r="BT135"/>
      <c r="BU135"/>
      <c r="BV135"/>
      <c r="BW135"/>
      <c r="BX135"/>
      <c r="BY135"/>
      <c r="BZ135"/>
      <c r="CA135"/>
      <c r="CB135"/>
      <c r="CC135"/>
      <c r="CD135"/>
      <c r="CE135"/>
      <c r="CF135"/>
      <c r="CG135"/>
      <c r="CH135" s="98"/>
      <c r="CI135" s="98"/>
      <c r="CJ135" s="98"/>
      <c r="CK135" s="98"/>
      <c r="CL135"/>
      <c r="CM135"/>
      <c r="CN135"/>
      <c r="CO135"/>
      <c r="CP135"/>
      <c r="CQ135"/>
      <c r="CR135"/>
      <c r="CS135"/>
      <c r="CT135"/>
      <c r="CU135" s="23"/>
      <c r="CV135" s="23"/>
      <c r="CW135" s="23"/>
      <c r="CX135"/>
      <c r="CY135"/>
      <c r="CZ135"/>
      <c r="DA135"/>
      <c r="DB135"/>
      <c r="DC135"/>
      <c r="DD135"/>
      <c r="DE135"/>
      <c r="DF135"/>
      <c r="DG135"/>
      <c r="DH135"/>
      <c r="DI135" s="15"/>
    </row>
    <row r="136" spans="1:113" ht="15.75" hidden="1" customHeight="1" thickBot="1" x14ac:dyDescent="0.3">
      <c r="A136" s="573"/>
      <c r="B136" s="167">
        <f t="shared" ref="B136:B152" si="124">B135+1</f>
        <v>2</v>
      </c>
      <c r="C136" s="199"/>
      <c r="D136" s="199"/>
      <c r="E136" s="390"/>
      <c r="F136" s="539"/>
      <c r="G136" s="539"/>
      <c r="H136" s="503"/>
      <c r="I136" s="491"/>
      <c r="J136" s="494"/>
      <c r="K136" s="503"/>
      <c r="L136" s="491"/>
      <c r="M136" s="488"/>
      <c r="N136" s="527"/>
      <c r="O136" s="381"/>
      <c r="P136" s="294"/>
      <c r="Q136" s="292"/>
      <c r="R136" s="361"/>
      <c r="S136" s="381"/>
      <c r="T136" s="364">
        <f t="shared" si="60"/>
        <v>0</v>
      </c>
      <c r="U136" s="381"/>
      <c r="V136" s="364">
        <f t="shared" si="61"/>
        <v>0</v>
      </c>
      <c r="W136" s="381"/>
      <c r="X136" s="364">
        <f t="shared" si="62"/>
        <v>0</v>
      </c>
      <c r="Y136" s="381"/>
      <c r="Z136" s="364">
        <f t="shared" si="63"/>
        <v>0</v>
      </c>
      <c r="AA136" s="381"/>
      <c r="AB136" s="364">
        <f t="shared" si="64"/>
        <v>0</v>
      </c>
      <c r="AC136" s="381"/>
      <c r="AD136" s="364">
        <f t="shared" si="65"/>
        <v>0</v>
      </c>
      <c r="AE136" s="381"/>
      <c r="AF136" s="364">
        <f t="shared" si="68"/>
        <v>0</v>
      </c>
      <c r="AG136" s="242">
        <f t="shared" si="120"/>
        <v>0</v>
      </c>
      <c r="AH136" s="218" t="str">
        <f t="shared" si="71"/>
        <v/>
      </c>
      <c r="AI136" s="242">
        <f t="shared" si="69"/>
        <v>0</v>
      </c>
      <c r="AJ136" s="503"/>
      <c r="AK136" s="491"/>
      <c r="AL136" s="494"/>
      <c r="AM136" s="503"/>
      <c r="AN136" s="491"/>
      <c r="AO136" s="169"/>
      <c r="AP136" s="169"/>
      <c r="AQ136" s="662"/>
      <c r="AR136" s="379"/>
      <c r="AS136" s="324"/>
      <c r="AT136" s="640"/>
      <c r="AU136" s="56"/>
      <c r="AV136" s="56"/>
      <c r="AW136" s="374"/>
      <c r="AX136" s="335"/>
      <c r="AY136" s="497"/>
      <c r="AZ136" s="594"/>
      <c r="BA136" s="170" t="str">
        <f t="shared" si="66"/>
        <v>No aplica</v>
      </c>
      <c r="BB136" s="580"/>
      <c r="BC136" s="170" t="str">
        <f t="shared" si="72"/>
        <v>No aplica</v>
      </c>
      <c r="BD136" s="200" t="str">
        <f t="shared" si="70"/>
        <v>No aplica</v>
      </c>
      <c r="BE136" s="580"/>
      <c r="BF136" s="580"/>
      <c r="BG136" s="580"/>
      <c r="BH136" s="580"/>
      <c r="BI136" s="580"/>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s="23"/>
      <c r="CV136" s="23"/>
      <c r="CW136" s="23"/>
      <c r="CX136"/>
      <c r="CY136"/>
      <c r="CZ136"/>
      <c r="DA136"/>
      <c r="DB136"/>
      <c r="DC136"/>
      <c r="DD136"/>
      <c r="DE136"/>
      <c r="DF136"/>
      <c r="DG136"/>
      <c r="DH136"/>
      <c r="DI136" s="15"/>
    </row>
    <row r="137" spans="1:113" ht="15.75" hidden="1" customHeight="1" thickBot="1" x14ac:dyDescent="0.3">
      <c r="A137" s="573"/>
      <c r="B137" s="167">
        <f t="shared" si="124"/>
        <v>3</v>
      </c>
      <c r="C137" s="199"/>
      <c r="D137" s="199"/>
      <c r="E137" s="164"/>
      <c r="F137" s="539"/>
      <c r="G137" s="540"/>
      <c r="H137" s="503"/>
      <c r="I137" s="491"/>
      <c r="J137" s="494"/>
      <c r="K137" s="503"/>
      <c r="L137" s="491"/>
      <c r="M137" s="488"/>
      <c r="N137" s="527"/>
      <c r="O137" s="381"/>
      <c r="P137" s="294"/>
      <c r="Q137" s="292"/>
      <c r="R137" s="361"/>
      <c r="S137" s="381"/>
      <c r="T137" s="364">
        <f t="shared" ref="T137:T200" si="125">IF(S137="Si",15,0)</f>
        <v>0</v>
      </c>
      <c r="U137" s="381"/>
      <c r="V137" s="364">
        <f t="shared" ref="V137:V200" si="126">IF(U137="Si",5,0)</f>
        <v>0</v>
      </c>
      <c r="W137" s="381"/>
      <c r="X137" s="364">
        <f t="shared" ref="X137:X200" si="127">IF(W137="Si",15,0)</f>
        <v>0</v>
      </c>
      <c r="Y137" s="381"/>
      <c r="Z137" s="364">
        <f t="shared" ref="Z137:Z200" si="128">IF(Y137="Si",10,0)</f>
        <v>0</v>
      </c>
      <c r="AA137" s="381"/>
      <c r="AB137" s="364">
        <f t="shared" ref="AB137:AB200" si="129">IF(AA137="Si",15,0)</f>
        <v>0</v>
      </c>
      <c r="AC137" s="381"/>
      <c r="AD137" s="364">
        <f t="shared" ref="AD137:AD200" si="130">IF(AC137="Si",10,0)</f>
        <v>0</v>
      </c>
      <c r="AE137" s="381"/>
      <c r="AF137" s="364">
        <f t="shared" si="68"/>
        <v>0</v>
      </c>
      <c r="AG137" s="242">
        <f t="shared" si="120"/>
        <v>0</v>
      </c>
      <c r="AH137" s="218" t="str">
        <f t="shared" si="71"/>
        <v/>
      </c>
      <c r="AI137" s="242">
        <f t="shared" si="69"/>
        <v>0</v>
      </c>
      <c r="AJ137" s="503"/>
      <c r="AK137" s="491"/>
      <c r="AL137" s="494"/>
      <c r="AM137" s="503"/>
      <c r="AN137" s="491"/>
      <c r="AO137" s="169"/>
      <c r="AP137" s="169"/>
      <c r="AQ137" s="662"/>
      <c r="AR137" s="379"/>
      <c r="AS137" s="324"/>
      <c r="AT137" s="640"/>
      <c r="AU137" s="56"/>
      <c r="AV137" s="56"/>
      <c r="AW137" s="217"/>
      <c r="AX137" s="336"/>
      <c r="AY137" s="497"/>
      <c r="AZ137" s="594"/>
      <c r="BA137" s="170" t="str">
        <f t="shared" ref="BA137:BA164" si="131">IF(R137="Afecta la Probabilidad",AZ137-(AZ137-AI137),"No aplica")</f>
        <v>No aplica</v>
      </c>
      <c r="BB137" s="580"/>
      <c r="BC137" s="170" t="str">
        <f t="shared" ref="BC137:BC200" si="132">IF(R137="Afecta el Impacto",BB137-(BB137-AI137),"No aplica")</f>
        <v>No aplica</v>
      </c>
      <c r="BD137" s="200" t="str">
        <f t="shared" si="70"/>
        <v>No aplica</v>
      </c>
      <c r="BE137" s="580"/>
      <c r="BF137" s="580"/>
      <c r="BG137" s="580"/>
      <c r="BH137" s="580"/>
      <c r="BI137" s="580"/>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s="23"/>
      <c r="CV137" s="23"/>
      <c r="CW137" s="23"/>
      <c r="CX137"/>
      <c r="CY137"/>
      <c r="CZ137"/>
      <c r="DA137"/>
      <c r="DB137"/>
      <c r="DC137"/>
      <c r="DD137"/>
      <c r="DE137"/>
      <c r="DF137"/>
      <c r="DG137"/>
      <c r="DH137"/>
      <c r="DI137" s="15"/>
    </row>
    <row r="138" spans="1:113" ht="15.75" hidden="1" customHeight="1" thickBot="1" x14ac:dyDescent="0.3">
      <c r="A138" s="573"/>
      <c r="B138" s="167">
        <f t="shared" si="124"/>
        <v>4</v>
      </c>
      <c r="C138" s="199"/>
      <c r="D138" s="199"/>
      <c r="E138" s="164"/>
      <c r="F138" s="539"/>
      <c r="G138" s="164"/>
      <c r="H138" s="503"/>
      <c r="I138" s="491"/>
      <c r="J138" s="494"/>
      <c r="K138" s="503"/>
      <c r="L138" s="491"/>
      <c r="M138" s="488"/>
      <c r="N138" s="527"/>
      <c r="O138" s="381"/>
      <c r="P138" s="207"/>
      <c r="Q138" s="292"/>
      <c r="R138" s="361"/>
      <c r="S138" s="381"/>
      <c r="T138" s="364">
        <f t="shared" si="125"/>
        <v>0</v>
      </c>
      <c r="U138" s="381"/>
      <c r="V138" s="364">
        <f t="shared" si="126"/>
        <v>0</v>
      </c>
      <c r="W138" s="381"/>
      <c r="X138" s="364">
        <f t="shared" si="127"/>
        <v>0</v>
      </c>
      <c r="Y138" s="381"/>
      <c r="Z138" s="364">
        <f t="shared" si="128"/>
        <v>0</v>
      </c>
      <c r="AA138" s="381"/>
      <c r="AB138" s="364">
        <f t="shared" si="129"/>
        <v>0</v>
      </c>
      <c r="AC138" s="381"/>
      <c r="AD138" s="364">
        <f t="shared" si="130"/>
        <v>0</v>
      </c>
      <c r="AE138" s="381"/>
      <c r="AF138" s="364">
        <f t="shared" ref="AF138:AF201" si="133">IF(AE138="Si",30,0)</f>
        <v>0</v>
      </c>
      <c r="AG138" s="242">
        <f t="shared" si="120"/>
        <v>0</v>
      </c>
      <c r="AH138" s="218" t="str">
        <f t="shared" si="71"/>
        <v/>
      </c>
      <c r="AI138" s="242">
        <f t="shared" ref="AI138:AI201" si="134">IF(AG138&lt;=50,0,IF(AND(AG138&gt;50,AG138&lt;=75),1,IF(AND(AG138&gt;75,AG138&lt;=100),2,"")))</f>
        <v>0</v>
      </c>
      <c r="AJ138" s="503"/>
      <c r="AK138" s="491"/>
      <c r="AL138" s="494"/>
      <c r="AM138" s="503"/>
      <c r="AN138" s="491"/>
      <c r="AO138" s="169"/>
      <c r="AP138" s="169"/>
      <c r="AQ138" s="663"/>
      <c r="AR138" s="379"/>
      <c r="AS138" s="216"/>
      <c r="AT138" s="641"/>
      <c r="AU138" s="216"/>
      <c r="AV138" s="216"/>
      <c r="AW138" s="216"/>
      <c r="AX138" s="330"/>
      <c r="AY138" s="497"/>
      <c r="AZ138" s="594"/>
      <c r="BA138" s="170" t="str">
        <f t="shared" si="131"/>
        <v>No aplica</v>
      </c>
      <c r="BB138" s="580"/>
      <c r="BC138" s="170" t="str">
        <f t="shared" si="132"/>
        <v>No aplica</v>
      </c>
      <c r="BD138" s="200" t="str">
        <f t="shared" ref="BD138:BD201" si="135">IF(R138="Afecta el Impacto",CONCATENATE(AZ138,BC138),CONCATENATE(BA138,BB138))</f>
        <v>No aplica</v>
      </c>
      <c r="BE138" s="580"/>
      <c r="BF138" s="580"/>
      <c r="BG138" s="580"/>
      <c r="BH138" s="580"/>
      <c r="BI138" s="580"/>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s="23"/>
      <c r="CV138" s="23"/>
      <c r="CW138" s="23"/>
      <c r="CX138"/>
      <c r="CY138"/>
      <c r="CZ138"/>
      <c r="DA138"/>
      <c r="DB138"/>
      <c r="DC138"/>
      <c r="DD138"/>
      <c r="DE138"/>
      <c r="DF138"/>
      <c r="DG138"/>
      <c r="DH138"/>
      <c r="DI138" s="15"/>
    </row>
    <row r="139" spans="1:113" ht="15.75" hidden="1" customHeight="1" thickBot="1" x14ac:dyDescent="0.3">
      <c r="A139" s="573"/>
      <c r="B139" s="167">
        <f t="shared" si="124"/>
        <v>5</v>
      </c>
      <c r="C139" s="199"/>
      <c r="D139" s="199"/>
      <c r="E139" s="164"/>
      <c r="F139" s="539"/>
      <c r="G139" s="538"/>
      <c r="H139" s="503"/>
      <c r="I139" s="491"/>
      <c r="J139" s="494"/>
      <c r="K139" s="503"/>
      <c r="L139" s="491"/>
      <c r="M139" s="488"/>
      <c r="N139" s="527"/>
      <c r="O139" s="381"/>
      <c r="P139" s="290"/>
      <c r="Q139" s="292"/>
      <c r="R139" s="361"/>
      <c r="S139" s="381"/>
      <c r="T139" s="364">
        <f t="shared" si="125"/>
        <v>0</v>
      </c>
      <c r="U139" s="381"/>
      <c r="V139" s="364">
        <f t="shared" si="126"/>
        <v>0</v>
      </c>
      <c r="W139" s="381"/>
      <c r="X139" s="364">
        <f t="shared" si="127"/>
        <v>0</v>
      </c>
      <c r="Y139" s="381"/>
      <c r="Z139" s="364">
        <f t="shared" si="128"/>
        <v>0</v>
      </c>
      <c r="AA139" s="381"/>
      <c r="AB139" s="364">
        <f t="shared" si="129"/>
        <v>0</v>
      </c>
      <c r="AC139" s="381"/>
      <c r="AD139" s="364">
        <f t="shared" si="130"/>
        <v>0</v>
      </c>
      <c r="AE139" s="381"/>
      <c r="AF139" s="364">
        <f t="shared" si="133"/>
        <v>0</v>
      </c>
      <c r="AG139" s="242">
        <f t="shared" si="120"/>
        <v>0</v>
      </c>
      <c r="AH139" s="218" t="str">
        <f t="shared" si="71"/>
        <v/>
      </c>
      <c r="AI139" s="242">
        <f t="shared" si="134"/>
        <v>0</v>
      </c>
      <c r="AJ139" s="503"/>
      <c r="AK139" s="491"/>
      <c r="AL139" s="494"/>
      <c r="AM139" s="503"/>
      <c r="AN139" s="491"/>
      <c r="AO139" s="169"/>
      <c r="AP139" s="169"/>
      <c r="AQ139" s="216"/>
      <c r="AR139" s="379"/>
      <c r="AS139" s="216"/>
      <c r="AT139" s="216"/>
      <c r="AU139" s="216"/>
      <c r="AV139" s="216"/>
      <c r="AW139" s="216"/>
      <c r="AX139" s="330"/>
      <c r="AY139" s="497"/>
      <c r="AZ139" s="594"/>
      <c r="BA139" s="170" t="str">
        <f t="shared" si="131"/>
        <v>No aplica</v>
      </c>
      <c r="BB139" s="580"/>
      <c r="BC139" s="170" t="str">
        <f t="shared" si="132"/>
        <v>No aplica</v>
      </c>
      <c r="BD139" s="200" t="str">
        <f t="shared" si="135"/>
        <v>No aplica</v>
      </c>
      <c r="BE139" s="580"/>
      <c r="BF139" s="580"/>
      <c r="BG139" s="580"/>
      <c r="BH139" s="580"/>
      <c r="BI139" s="580"/>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s="23"/>
      <c r="CV139" s="23"/>
      <c r="CW139" s="23"/>
      <c r="CX139"/>
      <c r="CY139"/>
      <c r="CZ139"/>
      <c r="DA139"/>
      <c r="DB139"/>
      <c r="DC139"/>
      <c r="DD139"/>
      <c r="DE139"/>
      <c r="DF139"/>
      <c r="DG139"/>
      <c r="DH139"/>
      <c r="DI139" s="15"/>
    </row>
    <row r="140" spans="1:113" ht="15.75" hidden="1" customHeight="1" thickBot="1" x14ac:dyDescent="0.3">
      <c r="A140" s="573"/>
      <c r="B140" s="167">
        <f t="shared" si="124"/>
        <v>6</v>
      </c>
      <c r="C140" s="199"/>
      <c r="D140" s="199"/>
      <c r="E140" s="201"/>
      <c r="F140" s="539"/>
      <c r="G140" s="539"/>
      <c r="H140" s="503"/>
      <c r="I140" s="491"/>
      <c r="J140" s="494"/>
      <c r="K140" s="503"/>
      <c r="L140" s="491"/>
      <c r="M140" s="488"/>
      <c r="N140" s="527"/>
      <c r="O140" s="381"/>
      <c r="P140" s="290"/>
      <c r="Q140" s="292"/>
      <c r="R140" s="361"/>
      <c r="S140" s="381"/>
      <c r="T140" s="364">
        <f t="shared" si="125"/>
        <v>0</v>
      </c>
      <c r="U140" s="381"/>
      <c r="V140" s="364">
        <f t="shared" si="126"/>
        <v>0</v>
      </c>
      <c r="W140" s="381"/>
      <c r="X140" s="364">
        <f t="shared" si="127"/>
        <v>0</v>
      </c>
      <c r="Y140" s="381"/>
      <c r="Z140" s="364">
        <f t="shared" si="128"/>
        <v>0</v>
      </c>
      <c r="AA140" s="381"/>
      <c r="AB140" s="364">
        <f t="shared" si="129"/>
        <v>0</v>
      </c>
      <c r="AC140" s="381"/>
      <c r="AD140" s="364">
        <f t="shared" si="130"/>
        <v>0</v>
      </c>
      <c r="AE140" s="381"/>
      <c r="AF140" s="364">
        <f t="shared" si="133"/>
        <v>0</v>
      </c>
      <c r="AG140" s="242">
        <f t="shared" si="120"/>
        <v>0</v>
      </c>
      <c r="AH140" s="218" t="str">
        <f t="shared" ref="AH140:AH203" si="136">IF(R140="","",IF(R140="Afecta la Probabilidad",IF(AND(AG140&gt;=0,AG140&lt;=50),"No disminuye la Probabilidad",IF(AND(AG140&gt;50,AG140&lt;=75),"Disminuye la Probabilidad en 1",IF(AND(AG140&gt;75,AG140&lt;=100),"Disminuye la Probabilidad en 2",""))),IF(AND(AG140&gt;=0,AG140&lt;=50),"No disminuye el Impacto",IF(AND(AG140&gt;50,AG140&lt;=75),"Disminuye el Impacto en 1",IF(AND(AG140&gt;75,AG140&lt;=100),"Disminuye el Impacto en 2","")))))</f>
        <v/>
      </c>
      <c r="AI140" s="242">
        <f t="shared" si="134"/>
        <v>0</v>
      </c>
      <c r="AJ140" s="503"/>
      <c r="AK140" s="491"/>
      <c r="AL140" s="494"/>
      <c r="AM140" s="503"/>
      <c r="AN140" s="491"/>
      <c r="AO140" s="169"/>
      <c r="AP140" s="169"/>
      <c r="AQ140" s="216"/>
      <c r="AR140" s="379"/>
      <c r="AS140" s="216"/>
      <c r="AT140" s="216"/>
      <c r="AU140" s="216"/>
      <c r="AV140" s="216"/>
      <c r="AW140" s="216"/>
      <c r="AX140" s="330"/>
      <c r="AY140" s="497"/>
      <c r="AZ140" s="594"/>
      <c r="BA140" s="170" t="str">
        <f t="shared" si="131"/>
        <v>No aplica</v>
      </c>
      <c r="BB140" s="580"/>
      <c r="BC140" s="170" t="str">
        <f t="shared" si="132"/>
        <v>No aplica</v>
      </c>
      <c r="BD140" s="200" t="str">
        <f t="shared" si="135"/>
        <v>No aplica</v>
      </c>
      <c r="BE140" s="580"/>
      <c r="BF140" s="580"/>
      <c r="BG140" s="580"/>
      <c r="BH140" s="580"/>
      <c r="BI140" s="58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s="23"/>
      <c r="CV140" s="23"/>
      <c r="CW140" s="23"/>
      <c r="CX140"/>
      <c r="CY140"/>
      <c r="CZ140"/>
      <c r="DA140"/>
      <c r="DB140"/>
      <c r="DC140"/>
      <c r="DD140"/>
      <c r="DE140"/>
      <c r="DF140"/>
      <c r="DG140"/>
      <c r="DH140"/>
      <c r="DI140" s="15"/>
    </row>
    <row r="141" spans="1:113" ht="15.75" hidden="1" customHeight="1" thickBot="1" x14ac:dyDescent="0.3">
      <c r="A141" s="573"/>
      <c r="B141" s="167">
        <f t="shared" si="124"/>
        <v>7</v>
      </c>
      <c r="C141" s="199"/>
      <c r="D141" s="199"/>
      <c r="E141" s="201"/>
      <c r="F141" s="539"/>
      <c r="G141" s="540"/>
      <c r="H141" s="503"/>
      <c r="I141" s="491"/>
      <c r="J141" s="494"/>
      <c r="K141" s="503"/>
      <c r="L141" s="491"/>
      <c r="M141" s="488"/>
      <c r="N141" s="527"/>
      <c r="O141" s="381"/>
      <c r="P141" s="290"/>
      <c r="Q141" s="292"/>
      <c r="R141" s="361"/>
      <c r="S141" s="381"/>
      <c r="T141" s="364">
        <f t="shared" si="125"/>
        <v>0</v>
      </c>
      <c r="U141" s="381"/>
      <c r="V141" s="364">
        <f t="shared" si="126"/>
        <v>0</v>
      </c>
      <c r="W141" s="381"/>
      <c r="X141" s="364">
        <f t="shared" si="127"/>
        <v>0</v>
      </c>
      <c r="Y141" s="381"/>
      <c r="Z141" s="364">
        <f t="shared" si="128"/>
        <v>0</v>
      </c>
      <c r="AA141" s="381"/>
      <c r="AB141" s="364">
        <f t="shared" si="129"/>
        <v>0</v>
      </c>
      <c r="AC141" s="381"/>
      <c r="AD141" s="364">
        <f t="shared" si="130"/>
        <v>0</v>
      </c>
      <c r="AE141" s="381"/>
      <c r="AF141" s="364">
        <f t="shared" si="133"/>
        <v>0</v>
      </c>
      <c r="AG141" s="242">
        <f>T$51+V$51+X$51+Z$51+AB$51+AD$51+AF$51</f>
        <v>0</v>
      </c>
      <c r="AH141" s="218" t="str">
        <f t="shared" si="136"/>
        <v/>
      </c>
      <c r="AI141" s="242">
        <f t="shared" si="134"/>
        <v>0</v>
      </c>
      <c r="AJ141" s="503"/>
      <c r="AK141" s="491"/>
      <c r="AL141" s="494"/>
      <c r="AM141" s="503"/>
      <c r="AN141" s="491"/>
      <c r="AO141" s="169"/>
      <c r="AP141" s="169"/>
      <c r="AQ141" s="216"/>
      <c r="AR141" s="379"/>
      <c r="AS141" s="216"/>
      <c r="AT141" s="216"/>
      <c r="AU141" s="216"/>
      <c r="AV141" s="216"/>
      <c r="AW141" s="216"/>
      <c r="AX141" s="330"/>
      <c r="AY141" s="497"/>
      <c r="AZ141" s="594"/>
      <c r="BA141" s="170" t="str">
        <f t="shared" si="131"/>
        <v>No aplica</v>
      </c>
      <c r="BB141" s="580"/>
      <c r="BC141" s="170" t="str">
        <f t="shared" si="132"/>
        <v>No aplica</v>
      </c>
      <c r="BD141" s="200" t="str">
        <f t="shared" si="135"/>
        <v>No aplica</v>
      </c>
      <c r="BE141" s="580"/>
      <c r="BF141" s="580"/>
      <c r="BG141" s="580"/>
      <c r="BH141" s="580"/>
      <c r="BI141" s="580"/>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s="23"/>
      <c r="CV141" s="23"/>
      <c r="CW141" s="23"/>
      <c r="CX141"/>
      <c r="CY141"/>
      <c r="CZ141"/>
      <c r="DA141"/>
      <c r="DB141"/>
      <c r="DC141"/>
      <c r="DD141"/>
      <c r="DE141"/>
      <c r="DF141"/>
      <c r="DG141"/>
      <c r="DH141"/>
      <c r="DI141" s="15"/>
    </row>
    <row r="142" spans="1:113" ht="15.75" hidden="1" customHeight="1" thickBot="1" x14ac:dyDescent="0.3">
      <c r="A142" s="573"/>
      <c r="B142" s="167">
        <f t="shared" si="124"/>
        <v>8</v>
      </c>
      <c r="C142" s="199"/>
      <c r="D142" s="199"/>
      <c r="E142" s="201"/>
      <c r="F142" s="539"/>
      <c r="G142" s="164"/>
      <c r="H142" s="503"/>
      <c r="I142" s="491"/>
      <c r="J142" s="494"/>
      <c r="K142" s="503"/>
      <c r="L142" s="491"/>
      <c r="M142" s="488"/>
      <c r="N142" s="527"/>
      <c r="O142" s="381"/>
      <c r="P142" s="290"/>
      <c r="Q142" s="292"/>
      <c r="R142" s="361"/>
      <c r="S142" s="381"/>
      <c r="T142" s="364">
        <f t="shared" si="125"/>
        <v>0</v>
      </c>
      <c r="U142" s="381"/>
      <c r="V142" s="364">
        <f t="shared" si="126"/>
        <v>0</v>
      </c>
      <c r="W142" s="381"/>
      <c r="X142" s="364">
        <f t="shared" si="127"/>
        <v>0</v>
      </c>
      <c r="Y142" s="381"/>
      <c r="Z142" s="364">
        <f t="shared" si="128"/>
        <v>0</v>
      </c>
      <c r="AA142" s="381"/>
      <c r="AB142" s="364">
        <f t="shared" si="129"/>
        <v>0</v>
      </c>
      <c r="AC142" s="381"/>
      <c r="AD142" s="364">
        <f t="shared" si="130"/>
        <v>0</v>
      </c>
      <c r="AE142" s="381"/>
      <c r="AF142" s="364">
        <f t="shared" si="133"/>
        <v>0</v>
      </c>
      <c r="AG142" s="242">
        <f>T$52+V$52+X$52+Z$52+AB$52+AD$52+AF$52</f>
        <v>0</v>
      </c>
      <c r="AH142" s="218" t="str">
        <f t="shared" si="136"/>
        <v/>
      </c>
      <c r="AI142" s="242">
        <f t="shared" si="134"/>
        <v>0</v>
      </c>
      <c r="AJ142" s="503"/>
      <c r="AK142" s="491"/>
      <c r="AL142" s="494"/>
      <c r="AM142" s="503"/>
      <c r="AN142" s="491"/>
      <c r="AO142" s="169"/>
      <c r="AP142" s="169"/>
      <c r="AQ142" s="216"/>
      <c r="AR142" s="379"/>
      <c r="AS142" s="216"/>
      <c r="AT142" s="216"/>
      <c r="AU142" s="216"/>
      <c r="AV142" s="216"/>
      <c r="AW142" s="216"/>
      <c r="AX142" s="330"/>
      <c r="AY142" s="497"/>
      <c r="AZ142" s="594"/>
      <c r="BA142" s="170" t="str">
        <f t="shared" si="131"/>
        <v>No aplica</v>
      </c>
      <c r="BB142" s="580"/>
      <c r="BC142" s="170" t="str">
        <f t="shared" si="132"/>
        <v>No aplica</v>
      </c>
      <c r="BD142" s="200" t="str">
        <f t="shared" si="135"/>
        <v>No aplica</v>
      </c>
      <c r="BE142" s="580"/>
      <c r="BF142" s="580"/>
      <c r="BG142" s="580"/>
      <c r="BH142" s="580"/>
      <c r="BI142" s="580"/>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s="23"/>
      <c r="CV142" s="23"/>
      <c r="CW142" s="23"/>
      <c r="CX142"/>
      <c r="CY142"/>
      <c r="CZ142"/>
      <c r="DA142"/>
      <c r="DB142"/>
      <c r="DC142"/>
      <c r="DD142"/>
      <c r="DE142"/>
      <c r="DF142"/>
      <c r="DG142"/>
      <c r="DH142"/>
      <c r="DI142" s="15"/>
    </row>
    <row r="143" spans="1:113" ht="15.75" hidden="1" customHeight="1" thickBot="1" x14ac:dyDescent="0.3">
      <c r="A143" s="573"/>
      <c r="B143" s="167">
        <f t="shared" si="124"/>
        <v>9</v>
      </c>
      <c r="C143" s="199"/>
      <c r="D143" s="199"/>
      <c r="E143" s="201"/>
      <c r="F143" s="540"/>
      <c r="G143" s="164"/>
      <c r="H143" s="515"/>
      <c r="I143" s="492"/>
      <c r="J143" s="495"/>
      <c r="K143" s="515"/>
      <c r="L143" s="492"/>
      <c r="M143" s="489"/>
      <c r="N143" s="527"/>
      <c r="O143" s="381"/>
      <c r="P143" s="290"/>
      <c r="Q143" s="292"/>
      <c r="R143" s="361"/>
      <c r="S143" s="381"/>
      <c r="T143" s="364">
        <f t="shared" si="125"/>
        <v>0</v>
      </c>
      <c r="U143" s="381"/>
      <c r="V143" s="364">
        <f t="shared" si="126"/>
        <v>0</v>
      </c>
      <c r="W143" s="381"/>
      <c r="X143" s="364">
        <f t="shared" si="127"/>
        <v>0</v>
      </c>
      <c r="Y143" s="381"/>
      <c r="Z143" s="364">
        <f t="shared" si="128"/>
        <v>0</v>
      </c>
      <c r="AA143" s="381"/>
      <c r="AB143" s="364">
        <f t="shared" si="129"/>
        <v>0</v>
      </c>
      <c r="AC143" s="381"/>
      <c r="AD143" s="364">
        <f t="shared" si="130"/>
        <v>0</v>
      </c>
      <c r="AE143" s="381"/>
      <c r="AF143" s="364">
        <f t="shared" si="133"/>
        <v>0</v>
      </c>
      <c r="AG143" s="242">
        <f>T$53+V$53+X$53+Z$53+AB$53+AD$53+AF$53</f>
        <v>0</v>
      </c>
      <c r="AH143" s="218" t="str">
        <f t="shared" si="136"/>
        <v/>
      </c>
      <c r="AI143" s="242">
        <f t="shared" si="134"/>
        <v>0</v>
      </c>
      <c r="AJ143" s="515"/>
      <c r="AK143" s="492"/>
      <c r="AL143" s="495"/>
      <c r="AM143" s="515"/>
      <c r="AN143" s="491"/>
      <c r="AO143" s="169"/>
      <c r="AP143" s="169"/>
      <c r="AQ143" s="216"/>
      <c r="AR143" s="379"/>
      <c r="AS143" s="216"/>
      <c r="AT143" s="216"/>
      <c r="AU143" s="216"/>
      <c r="AV143" s="216"/>
      <c r="AW143" s="216"/>
      <c r="AX143" s="330"/>
      <c r="AY143" s="498"/>
      <c r="AZ143" s="595"/>
      <c r="BA143" s="170" t="str">
        <f t="shared" si="131"/>
        <v>No aplica</v>
      </c>
      <c r="BB143" s="581"/>
      <c r="BC143" s="170" t="str">
        <f t="shared" si="132"/>
        <v>No aplica</v>
      </c>
      <c r="BD143" s="200" t="str">
        <f t="shared" si="135"/>
        <v>No aplica</v>
      </c>
      <c r="BE143" s="581"/>
      <c r="BF143" s="581"/>
      <c r="BG143" s="581"/>
      <c r="BH143" s="581"/>
      <c r="BI143" s="581"/>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s="23"/>
      <c r="CV143" s="23"/>
      <c r="CW143" s="23"/>
      <c r="CX143"/>
      <c r="CY143"/>
      <c r="CZ143"/>
      <c r="DA143"/>
      <c r="DB143"/>
      <c r="DC143"/>
      <c r="DD143"/>
      <c r="DE143"/>
      <c r="DF143"/>
      <c r="DG143"/>
      <c r="DH143"/>
      <c r="DI143" s="15"/>
    </row>
    <row r="144" spans="1:113" ht="15.75" hidden="1" customHeight="1" thickBot="1" x14ac:dyDescent="0.3">
      <c r="A144" s="573" t="s">
        <v>219</v>
      </c>
      <c r="B144" s="167">
        <v>1</v>
      </c>
      <c r="C144" s="202"/>
      <c r="D144" s="202"/>
      <c r="E144" s="391"/>
      <c r="F144" s="689"/>
      <c r="G144" s="692"/>
      <c r="H144" s="514"/>
      <c r="I144" s="490" t="str">
        <f>IF(H144=5,"Mas de una vez al año",IF(H144=4,"Al menos una vez en el ultimo año",IF(H144=3,"Al menos una vez en los ultimos 2 años",IF(H144=2,"Al menos una vez en los ultimos 5 años","No se ha presentado en los ultimos 5 años"))))</f>
        <v>No se ha presentado en los ultimos 5 años</v>
      </c>
      <c r="J144" s="493" t="str">
        <f>CONCATENATE(H$54,K$54)</f>
        <v/>
      </c>
      <c r="K144" s="514"/>
      <c r="L144" s="490" t="str">
        <f t="shared" ref="L144" si="137">IF(AM144=5,"Catastrófico - Tendría desastrosas consecuencias o efectos sobre la institución",IF(AM144=4,"Mayor - Tendría altas consecuencias o efectos sobre la institución",IF(AM144=3,"Moderado - Tendría medianas consecuencias o efectos sobre la institución",IF(AM144=2,"Menos - Tendría bajo impacto o efecto sobre la institución",IF(AM144=1,"Insignificante - tendría consecuencias o efectos mínimos en la institución","Digite Valor entre 1 y 5")))))</f>
        <v>Digite Valor entre 1 y 5</v>
      </c>
      <c r="M144" s="487" t="str">
        <f t="shared" ref="M144" si="138">IF(L144="Digite Valor entre 1 y 5","",IF(L144="Digite Valor entre 1 y 5","",IF(COUNTIF(CH$10:CH$17,CONCATENATE(H144,K144)),CH$9,IF(COUNTIF(CI$10:CI$17,CONCATENATE(H144,K144)),CI$9,IF(COUNTIF(CJ$10:CJ$13,CONCATENATE(H144,K144)),CJ$9,CK$9)))))</f>
        <v/>
      </c>
      <c r="N144" s="527" t="str">
        <f t="shared" ref="N144" si="139">IF(M144=CH$9,"E",IF(M144=CI$9,"A",IF(M144=CJ$9,"M",IF(M144=CK$9,"B",""))))</f>
        <v/>
      </c>
      <c r="O144" s="381"/>
      <c r="P144" s="296"/>
      <c r="Q144" s="295"/>
      <c r="R144" s="361"/>
      <c r="S144" s="381"/>
      <c r="T144" s="364">
        <f t="shared" si="125"/>
        <v>0</v>
      </c>
      <c r="U144" s="381"/>
      <c r="V144" s="364">
        <f t="shared" si="126"/>
        <v>0</v>
      </c>
      <c r="W144" s="381"/>
      <c r="X144" s="364">
        <f t="shared" si="127"/>
        <v>0</v>
      </c>
      <c r="Y144" s="381"/>
      <c r="Z144" s="364">
        <f t="shared" si="128"/>
        <v>0</v>
      </c>
      <c r="AA144" s="381"/>
      <c r="AB144" s="364">
        <f t="shared" si="129"/>
        <v>0</v>
      </c>
      <c r="AC144" s="381"/>
      <c r="AD144" s="364">
        <f t="shared" si="130"/>
        <v>0</v>
      </c>
      <c r="AE144" s="381"/>
      <c r="AF144" s="364">
        <f t="shared" si="133"/>
        <v>0</v>
      </c>
      <c r="AG144" s="242">
        <f t="shared" ref="AG144:AG149" si="140">T144+V144+X144+Z144+AB144+AD144+AF144</f>
        <v>0</v>
      </c>
      <c r="AH144" s="218" t="str">
        <f t="shared" si="136"/>
        <v/>
      </c>
      <c r="AI144" s="242">
        <f t="shared" si="134"/>
        <v>0</v>
      </c>
      <c r="AJ144" s="514" t="str">
        <f>BG144</f>
        <v/>
      </c>
      <c r="AK144" s="490" t="str">
        <f>IF(AJ144=5,"Mas de una vez al año",IF(AJ144=4,"Al menos una vez en el ultimo año",IF(AJ144=3,"Al menos una vez en los ultimos 2 años",IF(AJ144=2,"Al menos una vez en los ultimos 5 años","No se ha presentado en los ultimos 5 años"))))</f>
        <v>No se ha presentado en los ultimos 5 años</v>
      </c>
      <c r="AL144" s="493" t="str">
        <f>BH144</f>
        <v/>
      </c>
      <c r="AM144" s="514" t="str">
        <f>BI144</f>
        <v/>
      </c>
      <c r="AN144" s="491" t="str">
        <f t="shared" ref="AN144" si="141">IF(AM144=5,"Catastrófico - Tendría desastrosas consecuencias o efectos sobre la institución",IF(AM144=4,"Mayor - Tendría altas consecuencias o efectos sobre la institución",IF(AM144=3,"Moderado - Tendría medianas consecuencias o efectos sobre la institución",IF(AM144=2,"Menos - Tendría bajo impacto o efecto sobre la institución",IF(AM144=1,"Insignificante - tendría consecuencias o efectos mínimos en la institución","Digite Valor entre 1 y 5")))))</f>
        <v>Digite Valor entre 1 y 5</v>
      </c>
      <c r="AO144" s="169"/>
      <c r="AP144" s="169"/>
      <c r="AQ144" s="383"/>
      <c r="AR144" s="379"/>
      <c r="AS144" s="686"/>
      <c r="AT144" s="686"/>
      <c r="AU144" s="339"/>
      <c r="AV144" s="339"/>
      <c r="AW144" s="683"/>
      <c r="AX144" s="335"/>
      <c r="AY144" s="496"/>
      <c r="AZ144" s="593">
        <f>H144</f>
        <v>0</v>
      </c>
      <c r="BA144" s="170" t="str">
        <f t="shared" si="131"/>
        <v>No aplica</v>
      </c>
      <c r="BB144" s="579">
        <f>K144</f>
        <v>0</v>
      </c>
      <c r="BC144" s="170" t="str">
        <f t="shared" si="132"/>
        <v>No aplica</v>
      </c>
      <c r="BD144" s="200" t="str">
        <f t="shared" si="135"/>
        <v>No aplica0</v>
      </c>
      <c r="BE144" s="579" t="str">
        <f t="shared" ref="BE144" si="142">IF(R144="","",SUMIF(R144:R152,"Afecta la Probabilidad",BA144:BA152))</f>
        <v/>
      </c>
      <c r="BF144" s="579" t="str">
        <f t="shared" ref="BF144" si="143">IF(R144="","",SUMIF(R144:R152,"Afecta el Impacto",BC144:BC152))</f>
        <v/>
      </c>
      <c r="BG144" s="579" t="str">
        <f>IF(BE144="","",IF(H144-BE144&lt;=0,1,H144-BE144))</f>
        <v/>
      </c>
      <c r="BH144" s="579" t="str">
        <f>CONCATENATE(BG144,BI144)</f>
        <v/>
      </c>
      <c r="BI144" s="579" t="str">
        <f>IF(K144="","",IF(K144-BF144&lt;0,1,K144-BF144))</f>
        <v/>
      </c>
      <c r="BJ144"/>
      <c r="BK144"/>
      <c r="BL144"/>
      <c r="BM144"/>
      <c r="BN144"/>
      <c r="BO144"/>
      <c r="BP144"/>
      <c r="BQ144"/>
      <c r="BR144"/>
      <c r="BS144"/>
      <c r="BT144"/>
      <c r="BU144"/>
      <c r="BV144"/>
      <c r="BW144"/>
      <c r="BX144"/>
      <c r="BY144"/>
      <c r="BZ144"/>
      <c r="CA144"/>
      <c r="CB144"/>
      <c r="CC144"/>
      <c r="CD144"/>
      <c r="CE144"/>
      <c r="CF144"/>
      <c r="CG144"/>
      <c r="CH144" s="98"/>
      <c r="CI144" s="98"/>
      <c r="CJ144" s="98"/>
      <c r="CK144" s="98"/>
      <c r="CL144"/>
      <c r="CM144"/>
      <c r="CN144"/>
      <c r="CO144"/>
      <c r="CP144"/>
      <c r="CQ144"/>
      <c r="CR144"/>
      <c r="CS144"/>
      <c r="CT144"/>
      <c r="CU144" s="23"/>
      <c r="CV144" s="23"/>
      <c r="CW144" s="23"/>
      <c r="CX144"/>
      <c r="CY144"/>
      <c r="CZ144"/>
      <c r="DA144"/>
      <c r="DB144"/>
      <c r="DC144"/>
      <c r="DD144"/>
      <c r="DE144"/>
      <c r="DF144"/>
      <c r="DG144"/>
      <c r="DH144"/>
      <c r="DI144" s="15"/>
    </row>
    <row r="145" spans="1:113" ht="15.75" hidden="1" customHeight="1" thickBot="1" x14ac:dyDescent="0.3">
      <c r="A145" s="573"/>
      <c r="B145" s="167">
        <f t="shared" si="124"/>
        <v>2</v>
      </c>
      <c r="C145" s="202"/>
      <c r="D145" s="202"/>
      <c r="E145" s="391"/>
      <c r="F145" s="690"/>
      <c r="G145" s="693"/>
      <c r="H145" s="503"/>
      <c r="I145" s="491"/>
      <c r="J145" s="494"/>
      <c r="K145" s="503"/>
      <c r="L145" s="491"/>
      <c r="M145" s="488"/>
      <c r="N145" s="527"/>
      <c r="O145" s="381"/>
      <c r="P145" s="296"/>
      <c r="Q145" s="295"/>
      <c r="R145" s="361"/>
      <c r="S145" s="381"/>
      <c r="T145" s="364">
        <f t="shared" si="125"/>
        <v>0</v>
      </c>
      <c r="U145" s="381"/>
      <c r="V145" s="364">
        <f t="shared" si="126"/>
        <v>0</v>
      </c>
      <c r="W145" s="381"/>
      <c r="X145" s="364">
        <f t="shared" si="127"/>
        <v>0</v>
      </c>
      <c r="Y145" s="381"/>
      <c r="Z145" s="364">
        <f t="shared" si="128"/>
        <v>0</v>
      </c>
      <c r="AA145" s="381"/>
      <c r="AB145" s="364">
        <f t="shared" si="129"/>
        <v>0</v>
      </c>
      <c r="AC145" s="381"/>
      <c r="AD145" s="364">
        <f t="shared" si="130"/>
        <v>0</v>
      </c>
      <c r="AE145" s="381"/>
      <c r="AF145" s="364">
        <f t="shared" si="133"/>
        <v>0</v>
      </c>
      <c r="AG145" s="242">
        <f t="shared" si="140"/>
        <v>0</v>
      </c>
      <c r="AH145" s="218" t="str">
        <f t="shared" si="136"/>
        <v/>
      </c>
      <c r="AI145" s="242">
        <f t="shared" si="134"/>
        <v>0</v>
      </c>
      <c r="AJ145" s="503"/>
      <c r="AK145" s="491"/>
      <c r="AL145" s="494"/>
      <c r="AM145" s="503"/>
      <c r="AN145" s="491"/>
      <c r="AO145" s="169"/>
      <c r="AP145" s="169"/>
      <c r="AQ145" s="383"/>
      <c r="AR145" s="379"/>
      <c r="AS145" s="687"/>
      <c r="AT145" s="687"/>
      <c r="AU145" s="339"/>
      <c r="AV145" s="339"/>
      <c r="AW145" s="684"/>
      <c r="AX145" s="371"/>
      <c r="AY145" s="497"/>
      <c r="AZ145" s="594"/>
      <c r="BA145" s="170" t="str">
        <f t="shared" si="131"/>
        <v>No aplica</v>
      </c>
      <c r="BB145" s="580"/>
      <c r="BC145" s="170" t="str">
        <f t="shared" si="132"/>
        <v>No aplica</v>
      </c>
      <c r="BD145" s="200" t="str">
        <f t="shared" si="135"/>
        <v>No aplica</v>
      </c>
      <c r="BE145" s="580"/>
      <c r="BF145" s="580"/>
      <c r="BG145" s="580"/>
      <c r="BH145" s="580"/>
      <c r="BI145" s="580"/>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s="23"/>
      <c r="CV145" s="23"/>
      <c r="CW145" s="23"/>
      <c r="CX145"/>
      <c r="CY145"/>
      <c r="CZ145"/>
      <c r="DA145"/>
      <c r="DB145"/>
      <c r="DC145"/>
      <c r="DD145"/>
      <c r="DE145"/>
      <c r="DF145"/>
      <c r="DG145"/>
      <c r="DH145"/>
      <c r="DI145" s="15"/>
    </row>
    <row r="146" spans="1:113" ht="15.75" hidden="1" customHeight="1" thickBot="1" x14ac:dyDescent="0.3">
      <c r="A146" s="573"/>
      <c r="B146" s="167">
        <f t="shared" si="124"/>
        <v>3</v>
      </c>
      <c r="C146" s="202"/>
      <c r="D146" s="202"/>
      <c r="E146" s="391"/>
      <c r="F146" s="690"/>
      <c r="G146" s="693"/>
      <c r="H146" s="503"/>
      <c r="I146" s="491"/>
      <c r="J146" s="494"/>
      <c r="K146" s="503"/>
      <c r="L146" s="491"/>
      <c r="M146" s="488"/>
      <c r="N146" s="527"/>
      <c r="O146" s="381"/>
      <c r="P146" s="297"/>
      <c r="Q146" s="295"/>
      <c r="R146" s="361"/>
      <c r="S146" s="381"/>
      <c r="T146" s="364">
        <f t="shared" si="125"/>
        <v>0</v>
      </c>
      <c r="U146" s="381"/>
      <c r="V146" s="364">
        <f t="shared" si="126"/>
        <v>0</v>
      </c>
      <c r="W146" s="381"/>
      <c r="X146" s="364">
        <f t="shared" si="127"/>
        <v>0</v>
      </c>
      <c r="Y146" s="381"/>
      <c r="Z146" s="364">
        <f t="shared" si="128"/>
        <v>0</v>
      </c>
      <c r="AA146" s="381"/>
      <c r="AB146" s="364">
        <f t="shared" si="129"/>
        <v>0</v>
      </c>
      <c r="AC146" s="381"/>
      <c r="AD146" s="364">
        <f t="shared" si="130"/>
        <v>0</v>
      </c>
      <c r="AE146" s="381"/>
      <c r="AF146" s="364">
        <f t="shared" si="133"/>
        <v>0</v>
      </c>
      <c r="AG146" s="242">
        <f t="shared" si="140"/>
        <v>0</v>
      </c>
      <c r="AH146" s="218" t="str">
        <f t="shared" si="136"/>
        <v/>
      </c>
      <c r="AI146" s="242">
        <f t="shared" si="134"/>
        <v>0</v>
      </c>
      <c r="AJ146" s="503"/>
      <c r="AK146" s="491"/>
      <c r="AL146" s="494"/>
      <c r="AM146" s="503"/>
      <c r="AN146" s="491"/>
      <c r="AO146" s="169"/>
      <c r="AP146" s="169"/>
      <c r="AQ146" s="383"/>
      <c r="AR146" s="379"/>
      <c r="AS146" s="687"/>
      <c r="AT146" s="687"/>
      <c r="AU146" s="339"/>
      <c r="AV146" s="339"/>
      <c r="AW146" s="684"/>
      <c r="AX146" s="336"/>
      <c r="AY146" s="497"/>
      <c r="AZ146" s="594"/>
      <c r="BA146" s="170" t="str">
        <f t="shared" si="131"/>
        <v>No aplica</v>
      </c>
      <c r="BB146" s="580"/>
      <c r="BC146" s="170" t="str">
        <f t="shared" si="132"/>
        <v>No aplica</v>
      </c>
      <c r="BD146" s="200" t="str">
        <f t="shared" si="135"/>
        <v>No aplica</v>
      </c>
      <c r="BE146" s="580"/>
      <c r="BF146" s="580"/>
      <c r="BG146" s="580"/>
      <c r="BH146" s="580"/>
      <c r="BI146" s="580"/>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s="23"/>
      <c r="CV146" s="23"/>
      <c r="CW146" s="23"/>
      <c r="CX146"/>
      <c r="CY146"/>
      <c r="CZ146"/>
      <c r="DA146"/>
      <c r="DB146"/>
      <c r="DC146"/>
      <c r="DD146"/>
      <c r="DE146"/>
      <c r="DF146"/>
      <c r="DG146"/>
      <c r="DH146"/>
      <c r="DI146" s="15"/>
    </row>
    <row r="147" spans="1:113" ht="15.75" hidden="1" customHeight="1" thickBot="1" x14ac:dyDescent="0.3">
      <c r="A147" s="573"/>
      <c r="B147" s="167">
        <f t="shared" si="124"/>
        <v>4</v>
      </c>
      <c r="C147" s="202"/>
      <c r="D147" s="202"/>
      <c r="E147" s="391"/>
      <c r="F147" s="690"/>
      <c r="G147" s="693"/>
      <c r="H147" s="503"/>
      <c r="I147" s="491"/>
      <c r="J147" s="494"/>
      <c r="K147" s="503"/>
      <c r="L147" s="491"/>
      <c r="M147" s="488"/>
      <c r="N147" s="527"/>
      <c r="O147" s="381"/>
      <c r="P147" s="295"/>
      <c r="Q147" s="295"/>
      <c r="R147" s="361"/>
      <c r="S147" s="381"/>
      <c r="T147" s="364">
        <f t="shared" si="125"/>
        <v>0</v>
      </c>
      <c r="U147" s="381"/>
      <c r="V147" s="364">
        <f t="shared" si="126"/>
        <v>0</v>
      </c>
      <c r="W147" s="381"/>
      <c r="X147" s="364">
        <f t="shared" si="127"/>
        <v>0</v>
      </c>
      <c r="Y147" s="381"/>
      <c r="Z147" s="364">
        <f t="shared" si="128"/>
        <v>0</v>
      </c>
      <c r="AA147" s="381"/>
      <c r="AB147" s="364">
        <f t="shared" si="129"/>
        <v>0</v>
      </c>
      <c r="AC147" s="381"/>
      <c r="AD147" s="364">
        <f t="shared" si="130"/>
        <v>0</v>
      </c>
      <c r="AE147" s="381"/>
      <c r="AF147" s="364">
        <f t="shared" si="133"/>
        <v>0</v>
      </c>
      <c r="AG147" s="242">
        <f t="shared" si="140"/>
        <v>0</v>
      </c>
      <c r="AH147" s="218" t="str">
        <f t="shared" si="136"/>
        <v/>
      </c>
      <c r="AI147" s="242">
        <f t="shared" si="134"/>
        <v>0</v>
      </c>
      <c r="AJ147" s="503"/>
      <c r="AK147" s="491"/>
      <c r="AL147" s="494"/>
      <c r="AM147" s="503"/>
      <c r="AN147" s="491"/>
      <c r="AO147" s="169"/>
      <c r="AP147" s="169"/>
      <c r="AQ147" s="340"/>
      <c r="AR147" s="379"/>
      <c r="AS147" s="688"/>
      <c r="AT147" s="688"/>
      <c r="AU147" s="340"/>
      <c r="AV147" s="340"/>
      <c r="AW147" s="685"/>
      <c r="AX147" s="330"/>
      <c r="AY147" s="497"/>
      <c r="AZ147" s="594"/>
      <c r="BA147" s="170" t="str">
        <f t="shared" si="131"/>
        <v>No aplica</v>
      </c>
      <c r="BB147" s="580"/>
      <c r="BC147" s="170" t="str">
        <f t="shared" si="132"/>
        <v>No aplica</v>
      </c>
      <c r="BD147" s="200" t="str">
        <f t="shared" si="135"/>
        <v>No aplica</v>
      </c>
      <c r="BE147" s="580"/>
      <c r="BF147" s="580"/>
      <c r="BG147" s="580"/>
      <c r="BH147" s="580"/>
      <c r="BI147" s="580"/>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s="23"/>
      <c r="CV147" s="23"/>
      <c r="CW147" s="23"/>
      <c r="CX147"/>
      <c r="CY147"/>
      <c r="CZ147"/>
      <c r="DA147"/>
      <c r="DB147"/>
      <c r="DC147"/>
      <c r="DD147"/>
      <c r="DE147"/>
      <c r="DF147"/>
      <c r="DG147"/>
      <c r="DH147"/>
      <c r="DI147" s="15"/>
    </row>
    <row r="148" spans="1:113" ht="15.75" hidden="1" customHeight="1" thickBot="1" x14ac:dyDescent="0.3">
      <c r="A148" s="573"/>
      <c r="B148" s="167">
        <f t="shared" si="124"/>
        <v>5</v>
      </c>
      <c r="C148" s="202"/>
      <c r="D148" s="202"/>
      <c r="E148" s="204"/>
      <c r="F148" s="690"/>
      <c r="G148" s="693"/>
      <c r="H148" s="503"/>
      <c r="I148" s="491"/>
      <c r="J148" s="494"/>
      <c r="K148" s="503"/>
      <c r="L148" s="491"/>
      <c r="M148" s="488"/>
      <c r="N148" s="527"/>
      <c r="O148" s="381"/>
      <c r="P148" s="295"/>
      <c r="Q148" s="295"/>
      <c r="R148" s="361"/>
      <c r="S148" s="381"/>
      <c r="T148" s="364">
        <f t="shared" si="125"/>
        <v>0</v>
      </c>
      <c r="U148" s="381"/>
      <c r="V148" s="364">
        <f t="shared" si="126"/>
        <v>0</v>
      </c>
      <c r="W148" s="381"/>
      <c r="X148" s="364">
        <f t="shared" si="127"/>
        <v>0</v>
      </c>
      <c r="Y148" s="381"/>
      <c r="Z148" s="364">
        <f t="shared" si="128"/>
        <v>0</v>
      </c>
      <c r="AA148" s="381"/>
      <c r="AB148" s="364">
        <f t="shared" si="129"/>
        <v>0</v>
      </c>
      <c r="AC148" s="381"/>
      <c r="AD148" s="364">
        <f t="shared" si="130"/>
        <v>0</v>
      </c>
      <c r="AE148" s="381"/>
      <c r="AF148" s="364">
        <f t="shared" si="133"/>
        <v>0</v>
      </c>
      <c r="AG148" s="242">
        <f t="shared" si="140"/>
        <v>0</v>
      </c>
      <c r="AH148" s="218" t="str">
        <f t="shared" si="136"/>
        <v/>
      </c>
      <c r="AI148" s="242">
        <f t="shared" si="134"/>
        <v>0</v>
      </c>
      <c r="AJ148" s="503"/>
      <c r="AK148" s="491"/>
      <c r="AL148" s="494"/>
      <c r="AM148" s="503"/>
      <c r="AN148" s="491"/>
      <c r="AO148" s="169"/>
      <c r="AP148" s="169"/>
      <c r="AQ148" s="340"/>
      <c r="AR148" s="379"/>
      <c r="AS148" s="340"/>
      <c r="AT148" s="340"/>
      <c r="AU148" s="340"/>
      <c r="AV148" s="340"/>
      <c r="AW148" s="340"/>
      <c r="AX148" s="330"/>
      <c r="AY148" s="497"/>
      <c r="AZ148" s="594"/>
      <c r="BA148" s="170" t="str">
        <f t="shared" si="131"/>
        <v>No aplica</v>
      </c>
      <c r="BB148" s="580"/>
      <c r="BC148" s="170" t="str">
        <f t="shared" si="132"/>
        <v>No aplica</v>
      </c>
      <c r="BD148" s="200" t="str">
        <f t="shared" si="135"/>
        <v>No aplica</v>
      </c>
      <c r="BE148" s="580"/>
      <c r="BF148" s="580"/>
      <c r="BG148" s="580"/>
      <c r="BH148" s="580"/>
      <c r="BI148" s="580"/>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s="23"/>
      <c r="CV148" s="23"/>
      <c r="CW148" s="23"/>
      <c r="CX148"/>
      <c r="CY148"/>
      <c r="CZ148"/>
      <c r="DA148"/>
      <c r="DB148"/>
      <c r="DC148"/>
      <c r="DD148"/>
      <c r="DE148"/>
      <c r="DF148"/>
      <c r="DG148"/>
      <c r="DH148"/>
      <c r="DI148" s="15"/>
    </row>
    <row r="149" spans="1:113" ht="15.75" hidden="1" customHeight="1" thickBot="1" x14ac:dyDescent="0.3">
      <c r="A149" s="573"/>
      <c r="B149" s="167">
        <f t="shared" si="124"/>
        <v>6</v>
      </c>
      <c r="C149" s="202"/>
      <c r="D149" s="202"/>
      <c r="E149" s="205"/>
      <c r="F149" s="690"/>
      <c r="G149" s="694"/>
      <c r="H149" s="503"/>
      <c r="I149" s="491"/>
      <c r="J149" s="494"/>
      <c r="K149" s="503"/>
      <c r="L149" s="491"/>
      <c r="M149" s="488"/>
      <c r="N149" s="527"/>
      <c r="O149" s="381"/>
      <c r="P149" s="298"/>
      <c r="Q149" s="298"/>
      <c r="R149" s="361"/>
      <c r="S149" s="381"/>
      <c r="T149" s="364">
        <f t="shared" si="125"/>
        <v>0</v>
      </c>
      <c r="U149" s="381"/>
      <c r="V149" s="364">
        <f t="shared" si="126"/>
        <v>0</v>
      </c>
      <c r="W149" s="381"/>
      <c r="X149" s="364">
        <f t="shared" si="127"/>
        <v>0</v>
      </c>
      <c r="Y149" s="381"/>
      <c r="Z149" s="364">
        <f t="shared" si="128"/>
        <v>0</v>
      </c>
      <c r="AA149" s="381"/>
      <c r="AB149" s="364">
        <f t="shared" si="129"/>
        <v>0</v>
      </c>
      <c r="AC149" s="381"/>
      <c r="AD149" s="364">
        <f t="shared" si="130"/>
        <v>0</v>
      </c>
      <c r="AE149" s="381"/>
      <c r="AF149" s="364">
        <f t="shared" si="133"/>
        <v>0</v>
      </c>
      <c r="AG149" s="242">
        <f t="shared" si="140"/>
        <v>0</v>
      </c>
      <c r="AH149" s="218" t="str">
        <f t="shared" si="136"/>
        <v/>
      </c>
      <c r="AI149" s="242">
        <f t="shared" si="134"/>
        <v>0</v>
      </c>
      <c r="AJ149" s="503"/>
      <c r="AK149" s="491"/>
      <c r="AL149" s="494"/>
      <c r="AM149" s="503"/>
      <c r="AN149" s="491"/>
      <c r="AO149" s="169"/>
      <c r="AP149" s="169"/>
      <c r="AQ149" s="340"/>
      <c r="AR149" s="379"/>
      <c r="AS149" s="340"/>
      <c r="AT149" s="340"/>
      <c r="AU149" s="340"/>
      <c r="AV149" s="340"/>
      <c r="AW149" s="340"/>
      <c r="AX149" s="330"/>
      <c r="AY149" s="497"/>
      <c r="AZ149" s="594"/>
      <c r="BA149" s="170" t="str">
        <f t="shared" si="131"/>
        <v>No aplica</v>
      </c>
      <c r="BB149" s="580"/>
      <c r="BC149" s="170" t="str">
        <f t="shared" si="132"/>
        <v>No aplica</v>
      </c>
      <c r="BD149" s="200" t="str">
        <f t="shared" si="135"/>
        <v>No aplica</v>
      </c>
      <c r="BE149" s="580"/>
      <c r="BF149" s="580"/>
      <c r="BG149" s="580"/>
      <c r="BH149" s="580"/>
      <c r="BI149" s="580"/>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s="23"/>
      <c r="CV149" s="23"/>
      <c r="CW149" s="23"/>
      <c r="CX149"/>
      <c r="CY149"/>
      <c r="CZ149"/>
      <c r="DA149"/>
      <c r="DB149"/>
      <c r="DC149"/>
      <c r="DD149"/>
      <c r="DE149"/>
      <c r="DF149"/>
      <c r="DG149"/>
      <c r="DH149"/>
      <c r="DI149" s="15"/>
    </row>
    <row r="150" spans="1:113" ht="15.75" hidden="1" customHeight="1" thickBot="1" x14ac:dyDescent="0.3">
      <c r="A150" s="573"/>
      <c r="B150" s="167">
        <f t="shared" si="124"/>
        <v>7</v>
      </c>
      <c r="C150" s="202"/>
      <c r="D150" s="202"/>
      <c r="E150" s="205"/>
      <c r="F150" s="690"/>
      <c r="G150" s="203"/>
      <c r="H150" s="503"/>
      <c r="I150" s="491"/>
      <c r="J150" s="494"/>
      <c r="K150" s="503"/>
      <c r="L150" s="491"/>
      <c r="M150" s="488"/>
      <c r="N150" s="527"/>
      <c r="O150" s="381"/>
      <c r="P150" s="298"/>
      <c r="Q150" s="298"/>
      <c r="R150" s="361"/>
      <c r="S150" s="381"/>
      <c r="T150" s="364">
        <f t="shared" si="125"/>
        <v>0</v>
      </c>
      <c r="U150" s="381"/>
      <c r="V150" s="364">
        <f t="shared" si="126"/>
        <v>0</v>
      </c>
      <c r="W150" s="381"/>
      <c r="X150" s="364">
        <f t="shared" si="127"/>
        <v>0</v>
      </c>
      <c r="Y150" s="381"/>
      <c r="Z150" s="364">
        <f t="shared" si="128"/>
        <v>0</v>
      </c>
      <c r="AA150" s="381"/>
      <c r="AB150" s="364">
        <f t="shared" si="129"/>
        <v>0</v>
      </c>
      <c r="AC150" s="381"/>
      <c r="AD150" s="364">
        <f t="shared" si="130"/>
        <v>0</v>
      </c>
      <c r="AE150" s="381"/>
      <c r="AF150" s="364">
        <f t="shared" si="133"/>
        <v>0</v>
      </c>
      <c r="AG150" s="242">
        <f>T$51+V$51+X$51+Z$51+AB$51+AD$51+AF$51</f>
        <v>0</v>
      </c>
      <c r="AH150" s="218" t="str">
        <f t="shared" si="136"/>
        <v/>
      </c>
      <c r="AI150" s="242">
        <f t="shared" si="134"/>
        <v>0</v>
      </c>
      <c r="AJ150" s="503"/>
      <c r="AK150" s="491"/>
      <c r="AL150" s="494"/>
      <c r="AM150" s="503"/>
      <c r="AN150" s="491"/>
      <c r="AO150" s="169"/>
      <c r="AP150" s="169"/>
      <c r="AQ150" s="340"/>
      <c r="AR150" s="379"/>
      <c r="AS150" s="340"/>
      <c r="AT150" s="340"/>
      <c r="AU150" s="340"/>
      <c r="AV150" s="340"/>
      <c r="AW150" s="340"/>
      <c r="AX150" s="330"/>
      <c r="AY150" s="497"/>
      <c r="AZ150" s="594"/>
      <c r="BA150" s="170" t="str">
        <f t="shared" si="131"/>
        <v>No aplica</v>
      </c>
      <c r="BB150" s="580"/>
      <c r="BC150" s="170" t="str">
        <f t="shared" si="132"/>
        <v>No aplica</v>
      </c>
      <c r="BD150" s="200" t="str">
        <f t="shared" si="135"/>
        <v>No aplica</v>
      </c>
      <c r="BE150" s="580"/>
      <c r="BF150" s="580"/>
      <c r="BG150" s="580"/>
      <c r="BH150" s="580"/>
      <c r="BI150" s="58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s="23"/>
      <c r="CV150" s="23"/>
      <c r="CW150" s="23"/>
      <c r="CX150"/>
      <c r="CY150"/>
      <c r="CZ150"/>
      <c r="DA150"/>
      <c r="DB150"/>
      <c r="DC150"/>
      <c r="DD150"/>
      <c r="DE150"/>
      <c r="DF150"/>
      <c r="DG150"/>
      <c r="DH150"/>
      <c r="DI150" s="15"/>
    </row>
    <row r="151" spans="1:113" ht="15.75" hidden="1" customHeight="1" thickBot="1" x14ac:dyDescent="0.3">
      <c r="A151" s="573"/>
      <c r="B151" s="167">
        <f t="shared" si="124"/>
        <v>8</v>
      </c>
      <c r="C151" s="202"/>
      <c r="D151" s="202"/>
      <c r="E151" s="205"/>
      <c r="F151" s="690"/>
      <c r="G151" s="203"/>
      <c r="H151" s="503"/>
      <c r="I151" s="491"/>
      <c r="J151" s="494"/>
      <c r="K151" s="503"/>
      <c r="L151" s="491"/>
      <c r="M151" s="488"/>
      <c r="N151" s="527"/>
      <c r="O151" s="381"/>
      <c r="P151" s="298"/>
      <c r="Q151" s="298"/>
      <c r="R151" s="361"/>
      <c r="S151" s="381"/>
      <c r="T151" s="364">
        <f t="shared" si="125"/>
        <v>0</v>
      </c>
      <c r="U151" s="381"/>
      <c r="V151" s="364">
        <f t="shared" si="126"/>
        <v>0</v>
      </c>
      <c r="W151" s="381"/>
      <c r="X151" s="364">
        <f t="shared" si="127"/>
        <v>0</v>
      </c>
      <c r="Y151" s="381"/>
      <c r="Z151" s="364">
        <f t="shared" si="128"/>
        <v>0</v>
      </c>
      <c r="AA151" s="381"/>
      <c r="AB151" s="364">
        <f t="shared" si="129"/>
        <v>0</v>
      </c>
      <c r="AC151" s="381"/>
      <c r="AD151" s="364">
        <f t="shared" si="130"/>
        <v>0</v>
      </c>
      <c r="AE151" s="381"/>
      <c r="AF151" s="364">
        <f t="shared" si="133"/>
        <v>0</v>
      </c>
      <c r="AG151" s="242">
        <f>T$52+V$52+X$52+Z$52+AB$52+AD$52+AF$52</f>
        <v>0</v>
      </c>
      <c r="AH151" s="218" t="str">
        <f t="shared" si="136"/>
        <v/>
      </c>
      <c r="AI151" s="242">
        <f t="shared" si="134"/>
        <v>0</v>
      </c>
      <c r="AJ151" s="503"/>
      <c r="AK151" s="491"/>
      <c r="AL151" s="494"/>
      <c r="AM151" s="503"/>
      <c r="AN151" s="491"/>
      <c r="AO151" s="169"/>
      <c r="AP151" s="169"/>
      <c r="AQ151" s="340"/>
      <c r="AR151" s="379"/>
      <c r="AS151" s="340"/>
      <c r="AT151" s="340"/>
      <c r="AU151" s="340"/>
      <c r="AV151" s="340"/>
      <c r="AW151" s="340"/>
      <c r="AX151" s="330"/>
      <c r="AY151" s="497"/>
      <c r="AZ151" s="594"/>
      <c r="BA151" s="170" t="str">
        <f t="shared" si="131"/>
        <v>No aplica</v>
      </c>
      <c r="BB151" s="580"/>
      <c r="BC151" s="170" t="str">
        <f t="shared" si="132"/>
        <v>No aplica</v>
      </c>
      <c r="BD151" s="200" t="str">
        <f t="shared" si="135"/>
        <v>No aplica</v>
      </c>
      <c r="BE151" s="580"/>
      <c r="BF151" s="580"/>
      <c r="BG151" s="580"/>
      <c r="BH151" s="580"/>
      <c r="BI151" s="580"/>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s="23"/>
      <c r="CV151" s="23"/>
      <c r="CW151" s="23"/>
      <c r="CX151"/>
      <c r="CY151"/>
      <c r="CZ151"/>
      <c r="DA151"/>
      <c r="DB151"/>
      <c r="DC151"/>
      <c r="DD151"/>
      <c r="DE151"/>
      <c r="DF151"/>
      <c r="DG151"/>
      <c r="DH151"/>
      <c r="DI151" s="15"/>
    </row>
    <row r="152" spans="1:113" ht="15.75" hidden="1" customHeight="1" thickBot="1" x14ac:dyDescent="0.3">
      <c r="A152" s="573"/>
      <c r="B152" s="167">
        <f t="shared" si="124"/>
        <v>9</v>
      </c>
      <c r="C152" s="202"/>
      <c r="D152" s="202"/>
      <c r="E152" s="205"/>
      <c r="F152" s="691"/>
      <c r="G152" s="203"/>
      <c r="H152" s="515"/>
      <c r="I152" s="492"/>
      <c r="J152" s="495"/>
      <c r="K152" s="515"/>
      <c r="L152" s="492"/>
      <c r="M152" s="489"/>
      <c r="N152" s="527"/>
      <c r="O152" s="381"/>
      <c r="P152" s="299"/>
      <c r="Q152" s="298"/>
      <c r="R152" s="361"/>
      <c r="S152" s="381"/>
      <c r="T152" s="364">
        <f t="shared" si="125"/>
        <v>0</v>
      </c>
      <c r="U152" s="381"/>
      <c r="V152" s="364">
        <f t="shared" si="126"/>
        <v>0</v>
      </c>
      <c r="W152" s="381"/>
      <c r="X152" s="364">
        <f t="shared" si="127"/>
        <v>0</v>
      </c>
      <c r="Y152" s="381"/>
      <c r="Z152" s="364">
        <f t="shared" si="128"/>
        <v>0</v>
      </c>
      <c r="AA152" s="381"/>
      <c r="AB152" s="364">
        <f t="shared" si="129"/>
        <v>0</v>
      </c>
      <c r="AC152" s="381"/>
      <c r="AD152" s="364">
        <f t="shared" si="130"/>
        <v>0</v>
      </c>
      <c r="AE152" s="381"/>
      <c r="AF152" s="364">
        <f t="shared" si="133"/>
        <v>0</v>
      </c>
      <c r="AG152" s="242">
        <f>T$53+V$53+X$53+Z$53+AB$53+AD$53+AF$53</f>
        <v>0</v>
      </c>
      <c r="AH152" s="218" t="str">
        <f t="shared" si="136"/>
        <v/>
      </c>
      <c r="AI152" s="242">
        <f t="shared" si="134"/>
        <v>0</v>
      </c>
      <c r="AJ152" s="515"/>
      <c r="AK152" s="492"/>
      <c r="AL152" s="495"/>
      <c r="AM152" s="515"/>
      <c r="AN152" s="491"/>
      <c r="AO152" s="169"/>
      <c r="AP152" s="169"/>
      <c r="AQ152" s="340"/>
      <c r="AR152" s="379"/>
      <c r="AS152" s="340"/>
      <c r="AT152" s="340"/>
      <c r="AU152" s="340"/>
      <c r="AV152" s="340"/>
      <c r="AW152" s="340"/>
      <c r="AX152" s="330"/>
      <c r="AY152" s="498"/>
      <c r="AZ152" s="595"/>
      <c r="BA152" s="170" t="str">
        <f t="shared" si="131"/>
        <v>No aplica</v>
      </c>
      <c r="BB152" s="581"/>
      <c r="BC152" s="170" t="str">
        <f t="shared" si="132"/>
        <v>No aplica</v>
      </c>
      <c r="BD152" s="200" t="str">
        <f t="shared" si="135"/>
        <v>No aplica</v>
      </c>
      <c r="BE152" s="581"/>
      <c r="BF152" s="581"/>
      <c r="BG152" s="581"/>
      <c r="BH152" s="581"/>
      <c r="BI152" s="581"/>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s="23"/>
      <c r="CV152" s="23"/>
      <c r="CW152" s="23"/>
      <c r="CX152"/>
      <c r="CY152"/>
      <c r="CZ152"/>
      <c r="DA152"/>
      <c r="DB152"/>
      <c r="DC152"/>
      <c r="DD152"/>
      <c r="DE152"/>
      <c r="DF152"/>
      <c r="DG152"/>
      <c r="DH152"/>
      <c r="DI152" s="15"/>
    </row>
    <row r="153" spans="1:113" ht="15.75" hidden="1" customHeight="1" thickBot="1" x14ac:dyDescent="0.3">
      <c r="A153" s="573" t="s">
        <v>220</v>
      </c>
      <c r="B153" s="167">
        <v>1</v>
      </c>
      <c r="C153" s="199"/>
      <c r="D153" s="199"/>
      <c r="E153" s="164"/>
      <c r="F153" s="538"/>
      <c r="G153" s="164"/>
      <c r="H153" s="514"/>
      <c r="I153" s="490" t="str">
        <f>IF(H153=5,"Mas de una vez al año",IF(H153=4,"Al menos una vez en el ultimo año",IF(H153=3,"Al menos una vez en los ultimos 2 años",IF(H153=2,"Al menos una vez en los ultimos 5 años","No se ha presentado en los ultimos 5 años"))))</f>
        <v>No se ha presentado en los ultimos 5 años</v>
      </c>
      <c r="J153" s="493" t="str">
        <f>CONCATENATE(H$54,K$54)</f>
        <v/>
      </c>
      <c r="K153" s="514"/>
      <c r="L153" s="490" t="str">
        <f t="shared" ref="L153" si="144">IF(AM153=5,"Catastrófico - Tendría desastrosas consecuencias o efectos sobre la institución",IF(AM153=4,"Mayor - Tendría altas consecuencias o efectos sobre la institución",IF(AM153=3,"Moderado - Tendría medianas consecuencias o efectos sobre la institución",IF(AM153=2,"Menos - Tendría bajo impacto o efecto sobre la institución",IF(AM153=1,"Insignificante - tendría consecuencias o efectos mínimos en la institución","Digite Valor entre 1 y 5")))))</f>
        <v>Digite Valor entre 1 y 5</v>
      </c>
      <c r="M153" s="487" t="str">
        <f t="shared" ref="M153" si="145">IF(L153="Digite Valor entre 1 y 5","",IF(L153="Digite Valor entre 1 y 5","",IF(COUNTIF(CH$10:CH$17,CONCATENATE(H153,K153)),CH$9,IF(COUNTIF(CI$10:CI$17,CONCATENATE(H153,K153)),CI$9,IF(COUNTIF(CJ$10:CJ$13,CONCATENATE(H153,K153)),CJ$9,CK$9)))))</f>
        <v/>
      </c>
      <c r="N153" s="527" t="str">
        <f t="shared" ref="N153" si="146">IF(M153=CH$9,"E",IF(M153=CI$9,"A",IF(M153=CJ$9,"M",IF(M153=CK$9,"B",""))))</f>
        <v/>
      </c>
      <c r="O153" s="381"/>
      <c r="P153" s="291"/>
      <c r="Q153" s="292"/>
      <c r="R153" s="361"/>
      <c r="S153" s="381"/>
      <c r="T153" s="364">
        <f t="shared" si="125"/>
        <v>0</v>
      </c>
      <c r="U153" s="381"/>
      <c r="V153" s="364">
        <f t="shared" si="126"/>
        <v>0</v>
      </c>
      <c r="W153" s="381"/>
      <c r="X153" s="364">
        <f t="shared" si="127"/>
        <v>0</v>
      </c>
      <c r="Y153" s="381"/>
      <c r="Z153" s="364">
        <f t="shared" si="128"/>
        <v>0</v>
      </c>
      <c r="AA153" s="381"/>
      <c r="AB153" s="364">
        <f t="shared" si="129"/>
        <v>0</v>
      </c>
      <c r="AC153" s="381"/>
      <c r="AD153" s="364">
        <f t="shared" si="130"/>
        <v>0</v>
      </c>
      <c r="AE153" s="381"/>
      <c r="AF153" s="364">
        <f t="shared" si="133"/>
        <v>0</v>
      </c>
      <c r="AG153" s="242">
        <f t="shared" ref="AG153:AG158" si="147">T153+V153+X153+Z153+AB153+AD153+AF153</f>
        <v>0</v>
      </c>
      <c r="AH153" s="218" t="str">
        <f t="shared" si="136"/>
        <v/>
      </c>
      <c r="AI153" s="242">
        <f t="shared" si="134"/>
        <v>0</v>
      </c>
      <c r="AJ153" s="514" t="str">
        <f>BG153</f>
        <v/>
      </c>
      <c r="AK153" s="490" t="str">
        <f>IF(AJ153=5,"Mas de una vez al año",IF(AJ153=4,"Al menos una vez en el ultimo año",IF(AJ153=3,"Al menos una vez en los ultimos 2 años",IF(AJ153=2,"Al menos una vez en los ultimos 5 años","No se ha presentado en los ultimos 5 años"))))</f>
        <v>No se ha presentado en los ultimos 5 años</v>
      </c>
      <c r="AL153" s="493" t="str">
        <f>BH153</f>
        <v/>
      </c>
      <c r="AM153" s="514" t="str">
        <f>BI153</f>
        <v/>
      </c>
      <c r="AN153" s="491" t="str">
        <f t="shared" ref="AN153" si="148">IF(AM153=5,"Catastrófico - Tendría desastrosas consecuencias o efectos sobre la institución",IF(AM153=4,"Mayor - Tendría altas consecuencias o efectos sobre la institución",IF(AM153=3,"Moderado - Tendría medianas consecuencias o efectos sobre la institución",IF(AM153=2,"Menos - Tendría bajo impacto o efecto sobre la institución",IF(AM153=1,"Insignificante - tendría consecuencias o efectos mínimos en la institución","Digite Valor entre 1 y 5")))))</f>
        <v>Digite Valor entre 1 y 5</v>
      </c>
      <c r="AO153" s="169"/>
      <c r="AP153" s="169"/>
      <c r="AQ153" s="370"/>
      <c r="AR153" s="379"/>
      <c r="AS153" s="370"/>
      <c r="AT153" s="375"/>
      <c r="AU153" s="56"/>
      <c r="AV153" s="56"/>
      <c r="AW153" s="370"/>
      <c r="AX153" s="370"/>
      <c r="AY153" s="524"/>
      <c r="AZ153" s="593">
        <f>H153</f>
        <v>0</v>
      </c>
      <c r="BA153" s="170" t="str">
        <f t="shared" si="131"/>
        <v>No aplica</v>
      </c>
      <c r="BB153" s="579">
        <f>K153</f>
        <v>0</v>
      </c>
      <c r="BC153" s="170" t="str">
        <f t="shared" si="132"/>
        <v>No aplica</v>
      </c>
      <c r="BD153" s="200" t="str">
        <f t="shared" si="135"/>
        <v>No aplica0</v>
      </c>
      <c r="BE153" s="579" t="str">
        <f t="shared" ref="BE153" si="149">IF(R153="","",SUMIF(R153:R161,"Afecta la Probabilidad",BA153:BA161))</f>
        <v/>
      </c>
      <c r="BF153" s="579" t="str">
        <f t="shared" ref="BF153" si="150">IF(R153="","",SUMIF(R153:R161,"Afecta el Impacto",BC153:BC161))</f>
        <v/>
      </c>
      <c r="BG153" s="579" t="str">
        <f>IF(BE153="","",IF(H153-BE153&lt;=0,1,H153-BE153))</f>
        <v/>
      </c>
      <c r="BH153" s="579" t="str">
        <f>CONCATENATE(BG153,BI153)</f>
        <v/>
      </c>
      <c r="BI153" s="579" t="str">
        <f>IF(K153="","",IF(K153-BF153&lt;0,1,K153-BF153))</f>
        <v/>
      </c>
      <c r="BJ153"/>
      <c r="BK153"/>
      <c r="BL153"/>
      <c r="BM153"/>
      <c r="BN153"/>
      <c r="BO153"/>
      <c r="BP153"/>
      <c r="BQ153"/>
      <c r="BR153"/>
      <c r="BS153"/>
      <c r="BT153"/>
      <c r="BU153"/>
      <c r="BV153"/>
      <c r="BW153"/>
      <c r="BX153"/>
      <c r="BY153"/>
      <c r="BZ153"/>
      <c r="CA153"/>
      <c r="CB153"/>
      <c r="CC153"/>
      <c r="CD153"/>
      <c r="CE153"/>
      <c r="CF153"/>
      <c r="CG153"/>
      <c r="CH153" s="98"/>
      <c r="CI153" s="98"/>
      <c r="CJ153" s="98"/>
      <c r="CK153" s="98"/>
      <c r="CL153"/>
      <c r="CM153"/>
      <c r="CN153"/>
      <c r="CO153"/>
      <c r="CP153"/>
      <c r="CQ153"/>
      <c r="CR153"/>
      <c r="CS153"/>
      <c r="CT153"/>
      <c r="CU153" s="23"/>
      <c r="CV153" s="23"/>
      <c r="CW153" s="23"/>
      <c r="CX153"/>
      <c r="CY153"/>
      <c r="CZ153"/>
      <c r="DA153"/>
      <c r="DB153"/>
      <c r="DC153"/>
      <c r="DD153"/>
      <c r="DE153"/>
      <c r="DF153"/>
      <c r="DG153"/>
      <c r="DH153"/>
      <c r="DI153" s="15"/>
    </row>
    <row r="154" spans="1:113" ht="15.75" hidden="1" customHeight="1" thickBot="1" x14ac:dyDescent="0.3">
      <c r="A154" s="573"/>
      <c r="B154" s="167">
        <f t="shared" ref="B154:B170" si="151">B153+1</f>
        <v>2</v>
      </c>
      <c r="C154" s="199"/>
      <c r="D154" s="199"/>
      <c r="E154" s="164"/>
      <c r="F154" s="539"/>
      <c r="G154" s="164"/>
      <c r="H154" s="503"/>
      <c r="I154" s="491"/>
      <c r="J154" s="494"/>
      <c r="K154" s="503"/>
      <c r="L154" s="491"/>
      <c r="M154" s="488"/>
      <c r="N154" s="527"/>
      <c r="O154" s="381"/>
      <c r="P154" s="290"/>
      <c r="Q154" s="292"/>
      <c r="R154" s="361"/>
      <c r="S154" s="381"/>
      <c r="T154" s="364">
        <f t="shared" si="125"/>
        <v>0</v>
      </c>
      <c r="U154" s="381"/>
      <c r="V154" s="364">
        <f t="shared" si="126"/>
        <v>0</v>
      </c>
      <c r="W154" s="381"/>
      <c r="X154" s="364">
        <f t="shared" si="127"/>
        <v>0</v>
      </c>
      <c r="Y154" s="381"/>
      <c r="Z154" s="364">
        <f t="shared" si="128"/>
        <v>0</v>
      </c>
      <c r="AA154" s="381"/>
      <c r="AB154" s="364">
        <f t="shared" si="129"/>
        <v>0</v>
      </c>
      <c r="AC154" s="381"/>
      <c r="AD154" s="364">
        <f t="shared" si="130"/>
        <v>0</v>
      </c>
      <c r="AE154" s="381"/>
      <c r="AF154" s="364">
        <f t="shared" si="133"/>
        <v>0</v>
      </c>
      <c r="AG154" s="242">
        <f t="shared" si="147"/>
        <v>0</v>
      </c>
      <c r="AH154" s="218" t="str">
        <f t="shared" si="136"/>
        <v/>
      </c>
      <c r="AI154" s="242">
        <f t="shared" si="134"/>
        <v>0</v>
      </c>
      <c r="AJ154" s="503"/>
      <c r="AK154" s="491"/>
      <c r="AL154" s="494"/>
      <c r="AM154" s="503"/>
      <c r="AN154" s="491"/>
      <c r="AO154" s="169"/>
      <c r="AP154" s="169"/>
      <c r="AQ154" s="370"/>
      <c r="AR154" s="379"/>
      <c r="AS154" s="370"/>
      <c r="AT154" s="375"/>
      <c r="AU154" s="56"/>
      <c r="AV154" s="56"/>
      <c r="AW154" s="370"/>
      <c r="AX154" s="335"/>
      <c r="AY154" s="525"/>
      <c r="AZ154" s="594"/>
      <c r="BA154" s="170" t="str">
        <f t="shared" si="131"/>
        <v>No aplica</v>
      </c>
      <c r="BB154" s="580"/>
      <c r="BC154" s="170" t="str">
        <f t="shared" si="132"/>
        <v>No aplica</v>
      </c>
      <c r="BD154" s="200" t="str">
        <f t="shared" si="135"/>
        <v>No aplica</v>
      </c>
      <c r="BE154" s="580"/>
      <c r="BF154" s="580"/>
      <c r="BG154" s="580"/>
      <c r="BH154" s="580"/>
      <c r="BI154" s="580"/>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s="23"/>
      <c r="CV154" s="23"/>
      <c r="CW154" s="23"/>
      <c r="CX154"/>
      <c r="CY154"/>
      <c r="CZ154"/>
      <c r="DA154"/>
      <c r="DB154"/>
      <c r="DC154"/>
      <c r="DD154"/>
      <c r="DE154"/>
      <c r="DF154"/>
      <c r="DG154"/>
      <c r="DH154"/>
      <c r="DI154" s="15"/>
    </row>
    <row r="155" spans="1:113" ht="15.75" hidden="1" customHeight="1" thickBot="1" x14ac:dyDescent="0.3">
      <c r="A155" s="573"/>
      <c r="B155" s="167">
        <f t="shared" si="151"/>
        <v>3</v>
      </c>
      <c r="C155" s="199"/>
      <c r="D155" s="199"/>
      <c r="E155" s="164"/>
      <c r="F155" s="539"/>
      <c r="G155" s="164"/>
      <c r="H155" s="503"/>
      <c r="I155" s="491"/>
      <c r="J155" s="494"/>
      <c r="K155" s="503"/>
      <c r="L155" s="491"/>
      <c r="M155" s="488"/>
      <c r="N155" s="527"/>
      <c r="O155" s="381"/>
      <c r="P155" s="300"/>
      <c r="Q155" s="292"/>
      <c r="R155" s="361"/>
      <c r="S155" s="381"/>
      <c r="T155" s="364">
        <f t="shared" si="125"/>
        <v>0</v>
      </c>
      <c r="U155" s="381"/>
      <c r="V155" s="364">
        <f t="shared" si="126"/>
        <v>0</v>
      </c>
      <c r="W155" s="381"/>
      <c r="X155" s="364">
        <f t="shared" si="127"/>
        <v>0</v>
      </c>
      <c r="Y155" s="381"/>
      <c r="Z155" s="364">
        <f t="shared" si="128"/>
        <v>0</v>
      </c>
      <c r="AA155" s="381"/>
      <c r="AB155" s="364">
        <f t="shared" si="129"/>
        <v>0</v>
      </c>
      <c r="AC155" s="381"/>
      <c r="AD155" s="364">
        <f t="shared" si="130"/>
        <v>0</v>
      </c>
      <c r="AE155" s="381"/>
      <c r="AF155" s="364">
        <f t="shared" si="133"/>
        <v>0</v>
      </c>
      <c r="AG155" s="242">
        <f t="shared" si="147"/>
        <v>0</v>
      </c>
      <c r="AH155" s="218" t="str">
        <f t="shared" si="136"/>
        <v/>
      </c>
      <c r="AI155" s="242">
        <f t="shared" si="134"/>
        <v>0</v>
      </c>
      <c r="AJ155" s="503"/>
      <c r="AK155" s="491"/>
      <c r="AL155" s="494"/>
      <c r="AM155" s="503"/>
      <c r="AN155" s="491"/>
      <c r="AO155" s="169"/>
      <c r="AP155" s="169"/>
      <c r="AQ155" s="370"/>
      <c r="AR155" s="379"/>
      <c r="AS155" s="370"/>
      <c r="AT155" s="375"/>
      <c r="AU155" s="56"/>
      <c r="AV155" s="56"/>
      <c r="AW155" s="370"/>
      <c r="AX155" s="336"/>
      <c r="AY155" s="525"/>
      <c r="AZ155" s="594"/>
      <c r="BA155" s="170" t="str">
        <f t="shared" si="131"/>
        <v>No aplica</v>
      </c>
      <c r="BB155" s="580"/>
      <c r="BC155" s="170" t="str">
        <f t="shared" si="132"/>
        <v>No aplica</v>
      </c>
      <c r="BD155" s="200" t="str">
        <f t="shared" si="135"/>
        <v>No aplica</v>
      </c>
      <c r="BE155" s="580"/>
      <c r="BF155" s="580"/>
      <c r="BG155" s="580"/>
      <c r="BH155" s="580"/>
      <c r="BI155" s="580"/>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s="23"/>
      <c r="CV155" s="23"/>
      <c r="CW155" s="23"/>
      <c r="CX155"/>
      <c r="CY155"/>
      <c r="CZ155"/>
      <c r="DA155"/>
      <c r="DB155"/>
      <c r="DC155"/>
      <c r="DD155"/>
      <c r="DE155"/>
      <c r="DF155"/>
      <c r="DG155"/>
      <c r="DH155"/>
      <c r="DI155" s="15"/>
    </row>
    <row r="156" spans="1:113" ht="15.75" hidden="1" customHeight="1" thickBot="1" x14ac:dyDescent="0.3">
      <c r="A156" s="573"/>
      <c r="B156" s="167">
        <f t="shared" si="151"/>
        <v>4</v>
      </c>
      <c r="C156" s="199"/>
      <c r="D156" s="199"/>
      <c r="E156" s="164"/>
      <c r="F156" s="539"/>
      <c r="G156" s="164"/>
      <c r="H156" s="503"/>
      <c r="I156" s="491"/>
      <c r="J156" s="494"/>
      <c r="K156" s="503"/>
      <c r="L156" s="491"/>
      <c r="M156" s="488"/>
      <c r="N156" s="527"/>
      <c r="O156" s="381"/>
      <c r="P156" s="293"/>
      <c r="Q156" s="292"/>
      <c r="R156" s="361"/>
      <c r="S156" s="381"/>
      <c r="T156" s="364">
        <f t="shared" si="125"/>
        <v>0</v>
      </c>
      <c r="U156" s="381"/>
      <c r="V156" s="364">
        <f t="shared" si="126"/>
        <v>0</v>
      </c>
      <c r="W156" s="381"/>
      <c r="X156" s="364">
        <f t="shared" si="127"/>
        <v>0</v>
      </c>
      <c r="Y156" s="381"/>
      <c r="Z156" s="364">
        <f t="shared" si="128"/>
        <v>0</v>
      </c>
      <c r="AA156" s="381"/>
      <c r="AB156" s="364">
        <f t="shared" si="129"/>
        <v>0</v>
      </c>
      <c r="AC156" s="381"/>
      <c r="AD156" s="364">
        <f t="shared" si="130"/>
        <v>0</v>
      </c>
      <c r="AE156" s="381"/>
      <c r="AF156" s="364">
        <f t="shared" si="133"/>
        <v>0</v>
      </c>
      <c r="AG156" s="242">
        <f t="shared" si="147"/>
        <v>0</v>
      </c>
      <c r="AH156" s="218" t="str">
        <f t="shared" si="136"/>
        <v/>
      </c>
      <c r="AI156" s="242">
        <f t="shared" si="134"/>
        <v>0</v>
      </c>
      <c r="AJ156" s="503"/>
      <c r="AK156" s="491"/>
      <c r="AL156" s="494"/>
      <c r="AM156" s="503"/>
      <c r="AN156" s="491"/>
      <c r="AO156" s="169"/>
      <c r="AP156" s="169"/>
      <c r="AQ156" s="370"/>
      <c r="AR156" s="379"/>
      <c r="AS156" s="370"/>
      <c r="AT156" s="375"/>
      <c r="AU156" s="56"/>
      <c r="AV156" s="56"/>
      <c r="AW156" s="370"/>
      <c r="AX156" s="330"/>
      <c r="AY156" s="525"/>
      <c r="AZ156" s="594"/>
      <c r="BA156" s="170" t="str">
        <f t="shared" si="131"/>
        <v>No aplica</v>
      </c>
      <c r="BB156" s="580"/>
      <c r="BC156" s="170" t="str">
        <f t="shared" si="132"/>
        <v>No aplica</v>
      </c>
      <c r="BD156" s="200" t="str">
        <f t="shared" si="135"/>
        <v>No aplica</v>
      </c>
      <c r="BE156" s="580"/>
      <c r="BF156" s="580"/>
      <c r="BG156" s="580"/>
      <c r="BH156" s="580"/>
      <c r="BI156" s="580"/>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s="23"/>
      <c r="CV156" s="23"/>
      <c r="CW156" s="23"/>
      <c r="CX156"/>
      <c r="CY156"/>
      <c r="CZ156"/>
      <c r="DA156"/>
      <c r="DB156"/>
      <c r="DC156"/>
      <c r="DD156"/>
      <c r="DE156"/>
      <c r="DF156"/>
      <c r="DG156"/>
      <c r="DH156"/>
      <c r="DI156" s="15"/>
    </row>
    <row r="157" spans="1:113" ht="15.75" hidden="1" customHeight="1" thickBot="1" x14ac:dyDescent="0.3">
      <c r="A157" s="573"/>
      <c r="B157" s="167">
        <f t="shared" si="151"/>
        <v>5</v>
      </c>
      <c r="C157" s="199"/>
      <c r="D157" s="199"/>
      <c r="E157" s="164"/>
      <c r="F157" s="539"/>
      <c r="G157" s="164"/>
      <c r="H157" s="503"/>
      <c r="I157" s="491"/>
      <c r="J157" s="494"/>
      <c r="K157" s="503"/>
      <c r="L157" s="491"/>
      <c r="M157" s="488"/>
      <c r="N157" s="527"/>
      <c r="O157" s="381"/>
      <c r="P157" s="290"/>
      <c r="Q157" s="292"/>
      <c r="R157" s="361"/>
      <c r="S157" s="381"/>
      <c r="T157" s="364">
        <f t="shared" si="125"/>
        <v>0</v>
      </c>
      <c r="U157" s="381"/>
      <c r="V157" s="364">
        <f t="shared" si="126"/>
        <v>0</v>
      </c>
      <c r="W157" s="381"/>
      <c r="X157" s="364">
        <f t="shared" si="127"/>
        <v>0</v>
      </c>
      <c r="Y157" s="381"/>
      <c r="Z157" s="364">
        <f t="shared" si="128"/>
        <v>0</v>
      </c>
      <c r="AA157" s="381"/>
      <c r="AB157" s="364">
        <f t="shared" si="129"/>
        <v>0</v>
      </c>
      <c r="AC157" s="381"/>
      <c r="AD157" s="364">
        <f t="shared" si="130"/>
        <v>0</v>
      </c>
      <c r="AE157" s="381"/>
      <c r="AF157" s="364">
        <f t="shared" si="133"/>
        <v>0</v>
      </c>
      <c r="AG157" s="242">
        <f t="shared" si="147"/>
        <v>0</v>
      </c>
      <c r="AH157" s="218" t="str">
        <f t="shared" si="136"/>
        <v/>
      </c>
      <c r="AI157" s="242">
        <f t="shared" si="134"/>
        <v>0</v>
      </c>
      <c r="AJ157" s="503"/>
      <c r="AK157" s="491"/>
      <c r="AL157" s="494"/>
      <c r="AM157" s="503"/>
      <c r="AN157" s="491"/>
      <c r="AO157" s="169"/>
      <c r="AP157" s="169"/>
      <c r="AQ157" s="282"/>
      <c r="AR157" s="379"/>
      <c r="AS157" s="282"/>
      <c r="AT157" s="282"/>
      <c r="AU157" s="282"/>
      <c r="AV157" s="282"/>
      <c r="AW157" s="282"/>
      <c r="AX157" s="330"/>
      <c r="AY157" s="525"/>
      <c r="AZ157" s="594"/>
      <c r="BA157" s="170" t="str">
        <f t="shared" si="131"/>
        <v>No aplica</v>
      </c>
      <c r="BB157" s="580"/>
      <c r="BC157" s="170" t="str">
        <f t="shared" si="132"/>
        <v>No aplica</v>
      </c>
      <c r="BD157" s="200" t="str">
        <f t="shared" si="135"/>
        <v>No aplica</v>
      </c>
      <c r="BE157" s="580"/>
      <c r="BF157" s="580"/>
      <c r="BG157" s="580"/>
      <c r="BH157" s="580"/>
      <c r="BI157" s="580"/>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s="23"/>
      <c r="CV157" s="23"/>
      <c r="CW157" s="23"/>
      <c r="CX157"/>
      <c r="CY157"/>
      <c r="CZ157"/>
      <c r="DA157"/>
      <c r="DB157"/>
      <c r="DC157"/>
      <c r="DD157"/>
      <c r="DE157"/>
      <c r="DF157"/>
      <c r="DG157"/>
      <c r="DH157"/>
      <c r="DI157" s="15"/>
    </row>
    <row r="158" spans="1:113" ht="15.75" hidden="1" customHeight="1" thickBot="1" x14ac:dyDescent="0.3">
      <c r="A158" s="573"/>
      <c r="B158" s="167">
        <f t="shared" si="151"/>
        <v>6</v>
      </c>
      <c r="C158" s="199"/>
      <c r="D158" s="199"/>
      <c r="E158" s="199"/>
      <c r="F158" s="539"/>
      <c r="G158" s="164"/>
      <c r="H158" s="503"/>
      <c r="I158" s="491"/>
      <c r="J158" s="494"/>
      <c r="K158" s="503"/>
      <c r="L158" s="491"/>
      <c r="M158" s="488"/>
      <c r="N158" s="527"/>
      <c r="O158" s="381"/>
      <c r="P158" s="290"/>
      <c r="Q158" s="292"/>
      <c r="R158" s="361"/>
      <c r="S158" s="381"/>
      <c r="T158" s="364">
        <f t="shared" si="125"/>
        <v>0</v>
      </c>
      <c r="U158" s="381"/>
      <c r="V158" s="364">
        <f t="shared" si="126"/>
        <v>0</v>
      </c>
      <c r="W158" s="381"/>
      <c r="X158" s="364">
        <f t="shared" si="127"/>
        <v>0</v>
      </c>
      <c r="Y158" s="381"/>
      <c r="Z158" s="364">
        <f t="shared" si="128"/>
        <v>0</v>
      </c>
      <c r="AA158" s="381"/>
      <c r="AB158" s="364">
        <f t="shared" si="129"/>
        <v>0</v>
      </c>
      <c r="AC158" s="381"/>
      <c r="AD158" s="364">
        <f t="shared" si="130"/>
        <v>0</v>
      </c>
      <c r="AE158" s="381"/>
      <c r="AF158" s="364">
        <f t="shared" si="133"/>
        <v>0</v>
      </c>
      <c r="AG158" s="242">
        <f t="shared" si="147"/>
        <v>0</v>
      </c>
      <c r="AH158" s="218" t="str">
        <f t="shared" si="136"/>
        <v/>
      </c>
      <c r="AI158" s="242">
        <f t="shared" si="134"/>
        <v>0</v>
      </c>
      <c r="AJ158" s="503"/>
      <c r="AK158" s="491"/>
      <c r="AL158" s="494"/>
      <c r="AM158" s="503"/>
      <c r="AN158" s="491"/>
      <c r="AO158" s="169"/>
      <c r="AP158" s="169"/>
      <c r="AQ158" s="282"/>
      <c r="AR158" s="379"/>
      <c r="AS158" s="282"/>
      <c r="AT158" s="282"/>
      <c r="AU158" s="282"/>
      <c r="AV158" s="282"/>
      <c r="AW158" s="282"/>
      <c r="AX158" s="330"/>
      <c r="AY158" s="525"/>
      <c r="AZ158" s="594"/>
      <c r="BA158" s="170" t="str">
        <f t="shared" si="131"/>
        <v>No aplica</v>
      </c>
      <c r="BB158" s="580"/>
      <c r="BC158" s="170" t="str">
        <f t="shared" si="132"/>
        <v>No aplica</v>
      </c>
      <c r="BD158" s="200" t="str">
        <f t="shared" si="135"/>
        <v>No aplica</v>
      </c>
      <c r="BE158" s="580"/>
      <c r="BF158" s="580"/>
      <c r="BG158" s="580"/>
      <c r="BH158" s="580"/>
      <c r="BI158" s="580"/>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s="23"/>
      <c r="CV158" s="23"/>
      <c r="CW158" s="23"/>
      <c r="CX158"/>
      <c r="CY158"/>
      <c r="CZ158"/>
      <c r="DA158"/>
      <c r="DB158"/>
      <c r="DC158"/>
      <c r="DD158"/>
      <c r="DE158"/>
      <c r="DF158"/>
      <c r="DG158"/>
      <c r="DH158"/>
      <c r="DI158" s="15"/>
    </row>
    <row r="159" spans="1:113" ht="15.75" hidden="1" customHeight="1" thickBot="1" x14ac:dyDescent="0.3">
      <c r="A159" s="573"/>
      <c r="B159" s="167">
        <f t="shared" si="151"/>
        <v>7</v>
      </c>
      <c r="C159" s="199"/>
      <c r="D159" s="199"/>
      <c r="E159" s="199"/>
      <c r="F159" s="539"/>
      <c r="G159" s="164"/>
      <c r="H159" s="503"/>
      <c r="I159" s="491"/>
      <c r="J159" s="494"/>
      <c r="K159" s="503"/>
      <c r="L159" s="491"/>
      <c r="M159" s="488"/>
      <c r="N159" s="527"/>
      <c r="O159" s="381"/>
      <c r="P159" s="290"/>
      <c r="Q159" s="292"/>
      <c r="R159" s="361"/>
      <c r="S159" s="381"/>
      <c r="T159" s="364">
        <f t="shared" si="125"/>
        <v>0</v>
      </c>
      <c r="U159" s="381"/>
      <c r="V159" s="364">
        <f t="shared" si="126"/>
        <v>0</v>
      </c>
      <c r="W159" s="381"/>
      <c r="X159" s="364">
        <f t="shared" si="127"/>
        <v>0</v>
      </c>
      <c r="Y159" s="381"/>
      <c r="Z159" s="364">
        <f t="shared" si="128"/>
        <v>0</v>
      </c>
      <c r="AA159" s="381"/>
      <c r="AB159" s="364">
        <f t="shared" si="129"/>
        <v>0</v>
      </c>
      <c r="AC159" s="381"/>
      <c r="AD159" s="364">
        <f t="shared" si="130"/>
        <v>0</v>
      </c>
      <c r="AE159" s="381"/>
      <c r="AF159" s="364">
        <f t="shared" si="133"/>
        <v>0</v>
      </c>
      <c r="AG159" s="242">
        <f>T$51+V$51+X$51+Z$51+AB$51+AD$51+AF$51</f>
        <v>0</v>
      </c>
      <c r="AH159" s="218" t="str">
        <f t="shared" si="136"/>
        <v/>
      </c>
      <c r="AI159" s="242">
        <f t="shared" si="134"/>
        <v>0</v>
      </c>
      <c r="AJ159" s="503"/>
      <c r="AK159" s="491"/>
      <c r="AL159" s="494"/>
      <c r="AM159" s="503"/>
      <c r="AN159" s="491"/>
      <c r="AO159" s="169"/>
      <c r="AP159" s="169"/>
      <c r="AQ159" s="282"/>
      <c r="AR159" s="379"/>
      <c r="AS159" s="282"/>
      <c r="AT159" s="282"/>
      <c r="AU159" s="282"/>
      <c r="AV159" s="282"/>
      <c r="AW159" s="282"/>
      <c r="AX159" s="330"/>
      <c r="AY159" s="525"/>
      <c r="AZ159" s="594"/>
      <c r="BA159" s="170" t="str">
        <f t="shared" si="131"/>
        <v>No aplica</v>
      </c>
      <c r="BB159" s="580"/>
      <c r="BC159" s="170" t="str">
        <f t="shared" si="132"/>
        <v>No aplica</v>
      </c>
      <c r="BD159" s="200" t="str">
        <f t="shared" si="135"/>
        <v>No aplica</v>
      </c>
      <c r="BE159" s="580"/>
      <c r="BF159" s="580"/>
      <c r="BG159" s="580"/>
      <c r="BH159" s="580"/>
      <c r="BI159" s="580"/>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s="23"/>
      <c r="CV159" s="23"/>
      <c r="CW159" s="23"/>
      <c r="CX159"/>
      <c r="CY159"/>
      <c r="CZ159"/>
      <c r="DA159"/>
      <c r="DB159"/>
      <c r="DC159"/>
      <c r="DD159"/>
      <c r="DE159"/>
      <c r="DF159"/>
      <c r="DG159"/>
      <c r="DH159"/>
      <c r="DI159" s="15"/>
    </row>
    <row r="160" spans="1:113" ht="15.75" hidden="1" customHeight="1" thickBot="1" x14ac:dyDescent="0.3">
      <c r="A160" s="573"/>
      <c r="B160" s="167">
        <f t="shared" si="151"/>
        <v>8</v>
      </c>
      <c r="C160" s="199"/>
      <c r="D160" s="199"/>
      <c r="E160" s="199"/>
      <c r="F160" s="539"/>
      <c r="G160" s="164"/>
      <c r="H160" s="503"/>
      <c r="I160" s="491"/>
      <c r="J160" s="494"/>
      <c r="K160" s="503"/>
      <c r="L160" s="491"/>
      <c r="M160" s="488"/>
      <c r="N160" s="527"/>
      <c r="O160" s="381"/>
      <c r="P160" s="290"/>
      <c r="Q160" s="292"/>
      <c r="R160" s="361"/>
      <c r="S160" s="381"/>
      <c r="T160" s="364">
        <f t="shared" si="125"/>
        <v>0</v>
      </c>
      <c r="U160" s="381"/>
      <c r="V160" s="364">
        <f t="shared" si="126"/>
        <v>0</v>
      </c>
      <c r="W160" s="381"/>
      <c r="X160" s="364">
        <f t="shared" si="127"/>
        <v>0</v>
      </c>
      <c r="Y160" s="381"/>
      <c r="Z160" s="364">
        <f t="shared" si="128"/>
        <v>0</v>
      </c>
      <c r="AA160" s="381"/>
      <c r="AB160" s="364">
        <f t="shared" si="129"/>
        <v>0</v>
      </c>
      <c r="AC160" s="381"/>
      <c r="AD160" s="364">
        <f t="shared" si="130"/>
        <v>0</v>
      </c>
      <c r="AE160" s="381"/>
      <c r="AF160" s="364">
        <f t="shared" si="133"/>
        <v>0</v>
      </c>
      <c r="AG160" s="242">
        <f>T$52+V$52+X$52+Z$52+AB$52+AD$52+AF$52</f>
        <v>0</v>
      </c>
      <c r="AH160" s="218" t="str">
        <f t="shared" si="136"/>
        <v/>
      </c>
      <c r="AI160" s="242">
        <f t="shared" si="134"/>
        <v>0</v>
      </c>
      <c r="AJ160" s="503"/>
      <c r="AK160" s="491"/>
      <c r="AL160" s="494"/>
      <c r="AM160" s="503"/>
      <c r="AN160" s="491"/>
      <c r="AO160" s="169"/>
      <c r="AP160" s="169"/>
      <c r="AQ160" s="282"/>
      <c r="AR160" s="379"/>
      <c r="AS160" s="282"/>
      <c r="AT160" s="282"/>
      <c r="AU160" s="282"/>
      <c r="AV160" s="282"/>
      <c r="AW160" s="282"/>
      <c r="AX160" s="330"/>
      <c r="AY160" s="525"/>
      <c r="AZ160" s="594"/>
      <c r="BA160" s="170" t="str">
        <f t="shared" si="131"/>
        <v>No aplica</v>
      </c>
      <c r="BB160" s="580"/>
      <c r="BC160" s="170" t="str">
        <f t="shared" si="132"/>
        <v>No aplica</v>
      </c>
      <c r="BD160" s="200" t="str">
        <f t="shared" si="135"/>
        <v>No aplica</v>
      </c>
      <c r="BE160" s="580"/>
      <c r="BF160" s="580"/>
      <c r="BG160" s="580"/>
      <c r="BH160" s="580"/>
      <c r="BI160" s="58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s="23"/>
      <c r="CV160" s="23"/>
      <c r="CW160" s="23"/>
      <c r="CX160"/>
      <c r="CY160"/>
      <c r="CZ160"/>
      <c r="DA160"/>
      <c r="DB160"/>
      <c r="DC160"/>
      <c r="DD160"/>
      <c r="DE160"/>
      <c r="DF160"/>
      <c r="DG160"/>
      <c r="DH160"/>
      <c r="DI160" s="15"/>
    </row>
    <row r="161" spans="1:113" ht="15.75" hidden="1" customHeight="1" thickBot="1" x14ac:dyDescent="0.3">
      <c r="A161" s="573"/>
      <c r="B161" s="167">
        <f t="shared" si="151"/>
        <v>9</v>
      </c>
      <c r="C161" s="199"/>
      <c r="D161" s="199"/>
      <c r="E161" s="199"/>
      <c r="F161" s="540"/>
      <c r="G161" s="164"/>
      <c r="H161" s="515"/>
      <c r="I161" s="492"/>
      <c r="J161" s="495"/>
      <c r="K161" s="515"/>
      <c r="L161" s="492"/>
      <c r="M161" s="489"/>
      <c r="N161" s="527"/>
      <c r="O161" s="381"/>
      <c r="P161" s="290"/>
      <c r="Q161" s="292"/>
      <c r="R161" s="361"/>
      <c r="S161" s="381"/>
      <c r="T161" s="364">
        <f t="shared" si="125"/>
        <v>0</v>
      </c>
      <c r="U161" s="381"/>
      <c r="V161" s="364">
        <f t="shared" si="126"/>
        <v>0</v>
      </c>
      <c r="W161" s="381"/>
      <c r="X161" s="364">
        <f t="shared" si="127"/>
        <v>0</v>
      </c>
      <c r="Y161" s="381"/>
      <c r="Z161" s="364">
        <f t="shared" si="128"/>
        <v>0</v>
      </c>
      <c r="AA161" s="381"/>
      <c r="AB161" s="364">
        <f t="shared" si="129"/>
        <v>0</v>
      </c>
      <c r="AC161" s="381"/>
      <c r="AD161" s="364">
        <f t="shared" si="130"/>
        <v>0</v>
      </c>
      <c r="AE161" s="381"/>
      <c r="AF161" s="364">
        <f t="shared" si="133"/>
        <v>0</v>
      </c>
      <c r="AG161" s="242">
        <f>T$53+V$53+X$53+Z$53+AB$53+AD$53+AF$53</f>
        <v>0</v>
      </c>
      <c r="AH161" s="218" t="str">
        <f t="shared" si="136"/>
        <v/>
      </c>
      <c r="AI161" s="242">
        <f t="shared" si="134"/>
        <v>0</v>
      </c>
      <c r="AJ161" s="515"/>
      <c r="AK161" s="492"/>
      <c r="AL161" s="495"/>
      <c r="AM161" s="515"/>
      <c r="AN161" s="491"/>
      <c r="AO161" s="169"/>
      <c r="AP161" s="169"/>
      <c r="AQ161" s="282"/>
      <c r="AR161" s="379"/>
      <c r="AS161" s="216"/>
      <c r="AT161" s="216"/>
      <c r="AU161" s="282"/>
      <c r="AV161" s="282"/>
      <c r="AW161" s="282"/>
      <c r="AX161" s="330"/>
      <c r="AY161" s="526"/>
      <c r="AZ161" s="595"/>
      <c r="BA161" s="170" t="str">
        <f t="shared" si="131"/>
        <v>No aplica</v>
      </c>
      <c r="BB161" s="581"/>
      <c r="BC161" s="170" t="str">
        <f t="shared" si="132"/>
        <v>No aplica</v>
      </c>
      <c r="BD161" s="200" t="str">
        <f t="shared" si="135"/>
        <v>No aplica</v>
      </c>
      <c r="BE161" s="581"/>
      <c r="BF161" s="581"/>
      <c r="BG161" s="581"/>
      <c r="BH161" s="581"/>
      <c r="BI161" s="58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s="23"/>
      <c r="CV161" s="23"/>
      <c r="CW161" s="23"/>
      <c r="CX161"/>
      <c r="CY161"/>
      <c r="CZ161"/>
      <c r="DA161"/>
      <c r="DB161"/>
      <c r="DC161"/>
      <c r="DD161"/>
      <c r="DE161"/>
      <c r="DF161"/>
      <c r="DG161"/>
      <c r="DH161"/>
      <c r="DI161" s="15"/>
    </row>
    <row r="162" spans="1:113" ht="15.75" hidden="1" customHeight="1" thickBot="1" x14ac:dyDescent="0.3">
      <c r="A162" s="573" t="s">
        <v>221</v>
      </c>
      <c r="B162" s="167">
        <v>1</v>
      </c>
      <c r="C162" s="199"/>
      <c r="D162" s="199"/>
      <c r="E162" s="206"/>
      <c r="F162" s="538"/>
      <c r="G162" s="164"/>
      <c r="H162" s="514"/>
      <c r="I162" s="490" t="str">
        <f>IF(H162=5,"Mas de una vez al año",IF(H162=4,"Al menos una vez en el ultimo año",IF(H162=3,"Al menos una vez en los ultimos 2 años",IF(H162=2,"Al menos una vez en los ultimos 5 años","No se ha presentado en los ultimos 5 años"))))</f>
        <v>No se ha presentado en los ultimos 5 años</v>
      </c>
      <c r="J162" s="493" t="str">
        <f>CONCATENATE(H$54,K$54)</f>
        <v/>
      </c>
      <c r="K162" s="514"/>
      <c r="L162" s="490" t="str">
        <f t="shared" ref="L162" si="152">IF(AM162=5,"Catastrófico - Tendría desastrosas consecuencias o efectos sobre la institución",IF(AM162=4,"Mayor - Tendría altas consecuencias o efectos sobre la institución",IF(AM162=3,"Moderado - Tendría medianas consecuencias o efectos sobre la institución",IF(AM162=2,"Menos - Tendría bajo impacto o efecto sobre la institución",IF(AM162=1,"Insignificante - tendría consecuencias o efectos mínimos en la institución","Digite Valor entre 1 y 5")))))</f>
        <v>Digite Valor entre 1 y 5</v>
      </c>
      <c r="M162" s="487" t="str">
        <f t="shared" ref="M162" si="153">IF(L162="Digite Valor entre 1 y 5","",IF(L162="Digite Valor entre 1 y 5","",IF(COUNTIF(CH$10:CH$17,CONCATENATE(H162,K162)),CH$9,IF(COUNTIF(CI$10:CI$17,CONCATENATE(H162,K162)),CI$9,IF(COUNTIF(CJ$10:CJ$13,CONCATENATE(H162,K162)),CJ$9,CK$9)))))</f>
        <v/>
      </c>
      <c r="N162" s="527" t="str">
        <f t="shared" ref="N162" si="154">IF(M162=CH$9,"E",IF(M162=CI$9,"A",IF(M162=CJ$9,"M",IF(M162=CK$9,"B",""))))</f>
        <v/>
      </c>
      <c r="O162" s="381"/>
      <c r="P162" s="294"/>
      <c r="Q162" s="292"/>
      <c r="R162" s="361"/>
      <c r="S162" s="381"/>
      <c r="T162" s="364">
        <f t="shared" si="125"/>
        <v>0</v>
      </c>
      <c r="U162" s="381"/>
      <c r="V162" s="364">
        <f t="shared" si="126"/>
        <v>0</v>
      </c>
      <c r="W162" s="381"/>
      <c r="X162" s="364">
        <f t="shared" si="127"/>
        <v>0</v>
      </c>
      <c r="Y162" s="381"/>
      <c r="Z162" s="364">
        <f t="shared" si="128"/>
        <v>0</v>
      </c>
      <c r="AA162" s="381"/>
      <c r="AB162" s="364">
        <f t="shared" si="129"/>
        <v>0</v>
      </c>
      <c r="AC162" s="381"/>
      <c r="AD162" s="364">
        <f t="shared" si="130"/>
        <v>0</v>
      </c>
      <c r="AE162" s="381"/>
      <c r="AF162" s="364">
        <f t="shared" si="133"/>
        <v>0</v>
      </c>
      <c r="AG162" s="242">
        <f t="shared" ref="AG162:AG167" si="155">T162+V162+X162+Z162+AB162+AD162+AF162</f>
        <v>0</v>
      </c>
      <c r="AH162" s="218" t="str">
        <f t="shared" si="136"/>
        <v/>
      </c>
      <c r="AI162" s="242">
        <f t="shared" si="134"/>
        <v>0</v>
      </c>
      <c r="AJ162" s="514" t="str">
        <f>BG162</f>
        <v/>
      </c>
      <c r="AK162" s="490" t="str">
        <f>IF(AJ162=5,"Mas de una vez al año",IF(AJ162=4,"Al menos una vez en el ultimo año",IF(AJ162=3,"Al menos una vez en los ultimos 2 años",IF(AJ162=2,"Al menos una vez en los ultimos 5 años","No se ha presentado en los ultimos 5 años"))))</f>
        <v>No se ha presentado en los ultimos 5 años</v>
      </c>
      <c r="AL162" s="493" t="str">
        <f>BH162</f>
        <v/>
      </c>
      <c r="AM162" s="514" t="str">
        <f>BI162</f>
        <v/>
      </c>
      <c r="AN162" s="491" t="str">
        <f t="shared" ref="AN162" si="156">IF(AM162=5,"Catastrófico - Tendría desastrosas consecuencias o efectos sobre la institución",IF(AM162=4,"Mayor - Tendría altas consecuencias o efectos sobre la institución",IF(AM162=3,"Moderado - Tendría medianas consecuencias o efectos sobre la institución",IF(AM162=2,"Menos - Tendría bajo impacto o efecto sobre la institución",IF(AM162=1,"Insignificante - tendría consecuencias o efectos mínimos en la institución","Digite Valor entre 1 y 5")))))</f>
        <v>Digite Valor entre 1 y 5</v>
      </c>
      <c r="AO162" s="169"/>
      <c r="AP162" s="169"/>
      <c r="AQ162" s="374"/>
      <c r="AR162" s="379"/>
      <c r="AS162" s="375"/>
      <c r="AT162" s="375"/>
      <c r="AU162" s="56"/>
      <c r="AV162" s="56"/>
      <c r="AW162" s="374"/>
      <c r="AX162" s="371"/>
      <c r="AY162" s="496"/>
      <c r="AZ162" s="593">
        <f>H162</f>
        <v>0</v>
      </c>
      <c r="BA162" s="170" t="str">
        <f t="shared" si="131"/>
        <v>No aplica</v>
      </c>
      <c r="BB162" s="579">
        <f>K162</f>
        <v>0</v>
      </c>
      <c r="BC162" s="170" t="str">
        <f t="shared" si="132"/>
        <v>No aplica</v>
      </c>
      <c r="BD162" s="200" t="str">
        <f t="shared" si="135"/>
        <v>No aplica0</v>
      </c>
      <c r="BE162" s="579" t="str">
        <f t="shared" ref="BE162" si="157">IF(R162="","",SUMIF(R162:R170,"Afecta la Probabilidad",BA162:BA170))</f>
        <v/>
      </c>
      <c r="BF162" s="579" t="str">
        <f t="shared" ref="BF162" si="158">IF(R162="","",SUMIF(R162:R170,"Afecta el Impacto",BC162:BC170))</f>
        <v/>
      </c>
      <c r="BG162" s="579" t="str">
        <f>IF(BE162="","",IF(H162-BE162&lt;=0,1,H162-BE162))</f>
        <v/>
      </c>
      <c r="BH162" s="579" t="str">
        <f>CONCATENATE(BG162,BI162)</f>
        <v/>
      </c>
      <c r="BI162" s="579" t="str">
        <f>IF(K162="","",IF(K162-BF162&lt;0,1,K162-BF162))</f>
        <v/>
      </c>
      <c r="BJ162"/>
      <c r="BK162"/>
      <c r="BL162"/>
      <c r="BM162"/>
      <c r="BN162"/>
      <c r="BO162"/>
      <c r="BP162"/>
      <c r="BQ162"/>
      <c r="BR162"/>
      <c r="BS162"/>
      <c r="BT162"/>
      <c r="BU162"/>
      <c r="BV162"/>
      <c r="BW162"/>
      <c r="BX162"/>
      <c r="BY162"/>
      <c r="BZ162"/>
      <c r="CA162"/>
      <c r="CB162"/>
      <c r="CC162"/>
      <c r="CD162"/>
      <c r="CE162"/>
      <c r="CF162"/>
      <c r="CG162"/>
      <c r="CH162" s="98"/>
      <c r="CI162" s="98"/>
      <c r="CJ162" s="98"/>
      <c r="CK162" s="98"/>
      <c r="CL162"/>
      <c r="CM162"/>
      <c r="CN162"/>
      <c r="CO162"/>
      <c r="CP162"/>
      <c r="CQ162"/>
      <c r="CR162"/>
      <c r="CS162"/>
      <c r="CT162"/>
      <c r="CU162" s="23"/>
      <c r="CV162" s="23"/>
      <c r="CW162" s="23"/>
      <c r="CX162"/>
      <c r="CY162"/>
      <c r="CZ162"/>
      <c r="DA162"/>
      <c r="DB162"/>
      <c r="DC162"/>
      <c r="DD162"/>
      <c r="DE162"/>
      <c r="DF162"/>
      <c r="DG162"/>
      <c r="DH162"/>
      <c r="DI162" s="15"/>
    </row>
    <row r="163" spans="1:113" ht="15.75" hidden="1" customHeight="1" thickBot="1" x14ac:dyDescent="0.3">
      <c r="A163" s="573"/>
      <c r="B163" s="167">
        <f t="shared" si="151"/>
        <v>2</v>
      </c>
      <c r="C163" s="199"/>
      <c r="D163" s="199"/>
      <c r="E163" s="164"/>
      <c r="F163" s="539"/>
      <c r="G163" s="164"/>
      <c r="H163" s="503"/>
      <c r="I163" s="491"/>
      <c r="J163" s="494"/>
      <c r="K163" s="503"/>
      <c r="L163" s="491"/>
      <c r="M163" s="488"/>
      <c r="N163" s="527"/>
      <c r="O163" s="381"/>
      <c r="P163" s="294"/>
      <c r="Q163" s="292"/>
      <c r="R163" s="361"/>
      <c r="S163" s="381"/>
      <c r="T163" s="364">
        <f t="shared" si="125"/>
        <v>0</v>
      </c>
      <c r="U163" s="381"/>
      <c r="V163" s="364">
        <f t="shared" si="126"/>
        <v>0</v>
      </c>
      <c r="W163" s="381"/>
      <c r="X163" s="364">
        <f t="shared" si="127"/>
        <v>0</v>
      </c>
      <c r="Y163" s="381"/>
      <c r="Z163" s="364">
        <f t="shared" si="128"/>
        <v>0</v>
      </c>
      <c r="AA163" s="381"/>
      <c r="AB163" s="364">
        <f t="shared" si="129"/>
        <v>0</v>
      </c>
      <c r="AC163" s="381"/>
      <c r="AD163" s="364">
        <f t="shared" si="130"/>
        <v>0</v>
      </c>
      <c r="AE163" s="381"/>
      <c r="AF163" s="364">
        <f t="shared" si="133"/>
        <v>0</v>
      </c>
      <c r="AG163" s="242">
        <f t="shared" si="155"/>
        <v>0</v>
      </c>
      <c r="AH163" s="218" t="str">
        <f t="shared" si="136"/>
        <v/>
      </c>
      <c r="AI163" s="242">
        <f t="shared" si="134"/>
        <v>0</v>
      </c>
      <c r="AJ163" s="503"/>
      <c r="AK163" s="491"/>
      <c r="AL163" s="494"/>
      <c r="AM163" s="503"/>
      <c r="AN163" s="491"/>
      <c r="AO163" s="169"/>
      <c r="AP163" s="169"/>
      <c r="AQ163" s="328"/>
      <c r="AR163" s="379"/>
      <c r="AS163" s="375"/>
      <c r="AT163" s="375"/>
      <c r="AU163" s="56"/>
      <c r="AV163" s="56"/>
      <c r="AW163" s="374"/>
      <c r="AX163" s="335"/>
      <c r="AY163" s="497"/>
      <c r="AZ163" s="594"/>
      <c r="BA163" s="170" t="str">
        <f t="shared" si="131"/>
        <v>No aplica</v>
      </c>
      <c r="BB163" s="580"/>
      <c r="BC163" s="170" t="str">
        <f t="shared" si="132"/>
        <v>No aplica</v>
      </c>
      <c r="BD163" s="200" t="str">
        <f t="shared" si="135"/>
        <v>No aplica</v>
      </c>
      <c r="BE163" s="580"/>
      <c r="BF163" s="580"/>
      <c r="BG163" s="580"/>
      <c r="BH163" s="580"/>
      <c r="BI163" s="580"/>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s="23"/>
      <c r="CV163" s="23"/>
      <c r="CW163" s="23"/>
      <c r="CX163"/>
      <c r="CY163"/>
      <c r="CZ163"/>
      <c r="DA163"/>
      <c r="DB163"/>
      <c r="DC163"/>
      <c r="DD163"/>
      <c r="DE163"/>
      <c r="DF163"/>
      <c r="DG163"/>
      <c r="DH163"/>
      <c r="DI163" s="15"/>
    </row>
    <row r="164" spans="1:113" ht="16.5" hidden="1" customHeight="1" thickBot="1" x14ac:dyDescent="0.3">
      <c r="A164" s="573"/>
      <c r="B164" s="167">
        <f t="shared" si="151"/>
        <v>3</v>
      </c>
      <c r="C164" s="199"/>
      <c r="D164" s="199"/>
      <c r="E164" s="164"/>
      <c r="F164" s="539"/>
      <c r="G164" s="164"/>
      <c r="H164" s="503"/>
      <c r="I164" s="491"/>
      <c r="J164" s="494"/>
      <c r="K164" s="503"/>
      <c r="L164" s="491"/>
      <c r="M164" s="488"/>
      <c r="N164" s="527"/>
      <c r="O164" s="381"/>
      <c r="P164" s="294"/>
      <c r="Q164" s="292"/>
      <c r="R164" s="361"/>
      <c r="S164" s="381"/>
      <c r="T164" s="364">
        <f t="shared" si="125"/>
        <v>0</v>
      </c>
      <c r="U164" s="381"/>
      <c r="V164" s="364">
        <f t="shared" si="126"/>
        <v>0</v>
      </c>
      <c r="W164" s="381"/>
      <c r="X164" s="364">
        <f t="shared" si="127"/>
        <v>0</v>
      </c>
      <c r="Y164" s="381"/>
      <c r="Z164" s="364">
        <f t="shared" si="128"/>
        <v>0</v>
      </c>
      <c r="AA164" s="381"/>
      <c r="AB164" s="364">
        <f t="shared" si="129"/>
        <v>0</v>
      </c>
      <c r="AC164" s="381"/>
      <c r="AD164" s="364">
        <f t="shared" si="130"/>
        <v>0</v>
      </c>
      <c r="AE164" s="381"/>
      <c r="AF164" s="364">
        <f t="shared" si="133"/>
        <v>0</v>
      </c>
      <c r="AG164" s="242">
        <f t="shared" si="155"/>
        <v>0</v>
      </c>
      <c r="AH164" s="218" t="str">
        <f t="shared" si="136"/>
        <v/>
      </c>
      <c r="AI164" s="242">
        <f t="shared" si="134"/>
        <v>0</v>
      </c>
      <c r="AJ164" s="503"/>
      <c r="AK164" s="491"/>
      <c r="AL164" s="494"/>
      <c r="AM164" s="503"/>
      <c r="AN164" s="491"/>
      <c r="AO164" s="169"/>
      <c r="AP164" s="169"/>
      <c r="AQ164" s="216"/>
      <c r="AR164" s="379"/>
      <c r="AS164" s="370"/>
      <c r="AT164" s="375"/>
      <c r="AU164" s="56"/>
      <c r="AV164" s="56"/>
      <c r="AW164" s="217"/>
      <c r="AX164" s="336"/>
      <c r="AY164" s="497"/>
      <c r="AZ164" s="594"/>
      <c r="BA164" s="170" t="str">
        <f t="shared" si="131"/>
        <v>No aplica</v>
      </c>
      <c r="BB164" s="580"/>
      <c r="BC164" s="170" t="str">
        <f t="shared" si="132"/>
        <v>No aplica</v>
      </c>
      <c r="BD164" s="200" t="str">
        <f t="shared" si="135"/>
        <v>No aplica</v>
      </c>
      <c r="BE164" s="580"/>
      <c r="BF164" s="580"/>
      <c r="BG164" s="580"/>
      <c r="BH164" s="580"/>
      <c r="BI164" s="580"/>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s="23"/>
      <c r="CV164" s="23"/>
      <c r="CW164" s="23"/>
      <c r="CX164"/>
      <c r="CY164"/>
      <c r="CZ164"/>
      <c r="DA164"/>
      <c r="DB164"/>
      <c r="DC164"/>
      <c r="DD164"/>
      <c r="DE164"/>
      <c r="DF164"/>
      <c r="DG164"/>
      <c r="DH164"/>
      <c r="DI164" s="15"/>
    </row>
    <row r="165" spans="1:113" ht="15.75" hidden="1" customHeight="1" thickBot="1" x14ac:dyDescent="0.3">
      <c r="A165" s="573"/>
      <c r="B165" s="167">
        <f t="shared" si="151"/>
        <v>4</v>
      </c>
      <c r="C165" s="199"/>
      <c r="D165" s="199"/>
      <c r="E165" s="164"/>
      <c r="F165" s="539"/>
      <c r="G165" s="164"/>
      <c r="H165" s="503"/>
      <c r="I165" s="491"/>
      <c r="J165" s="494"/>
      <c r="K165" s="503"/>
      <c r="L165" s="491"/>
      <c r="M165" s="488"/>
      <c r="N165" s="527"/>
      <c r="O165" s="381"/>
      <c r="P165" s="207"/>
      <c r="Q165" s="292"/>
      <c r="R165" s="361"/>
      <c r="S165" s="381"/>
      <c r="T165" s="364">
        <f t="shared" si="125"/>
        <v>0</v>
      </c>
      <c r="U165" s="381"/>
      <c r="V165" s="364">
        <f t="shared" si="126"/>
        <v>0</v>
      </c>
      <c r="W165" s="381"/>
      <c r="X165" s="364">
        <f t="shared" si="127"/>
        <v>0</v>
      </c>
      <c r="Y165" s="381"/>
      <c r="Z165" s="364">
        <f t="shared" si="128"/>
        <v>0</v>
      </c>
      <c r="AA165" s="381"/>
      <c r="AB165" s="364">
        <f t="shared" si="129"/>
        <v>0</v>
      </c>
      <c r="AC165" s="381"/>
      <c r="AD165" s="364">
        <f t="shared" si="130"/>
        <v>0</v>
      </c>
      <c r="AE165" s="381"/>
      <c r="AF165" s="364">
        <f t="shared" si="133"/>
        <v>0</v>
      </c>
      <c r="AG165" s="242">
        <f t="shared" si="155"/>
        <v>0</v>
      </c>
      <c r="AH165" s="218" t="str">
        <f t="shared" si="136"/>
        <v/>
      </c>
      <c r="AI165" s="242">
        <f t="shared" si="134"/>
        <v>0</v>
      </c>
      <c r="AJ165" s="503"/>
      <c r="AK165" s="491"/>
      <c r="AL165" s="494"/>
      <c r="AM165" s="503"/>
      <c r="AN165" s="491"/>
      <c r="AO165" s="169"/>
      <c r="AP165" s="169"/>
      <c r="AQ165" s="216"/>
      <c r="AR165" s="379"/>
      <c r="AS165" s="216"/>
      <c r="AT165" s="216"/>
      <c r="AU165" s="216"/>
      <c r="AV165" s="216"/>
      <c r="AW165" s="216"/>
      <c r="AX165" s="330"/>
      <c r="AY165" s="497"/>
      <c r="AZ165" s="594"/>
      <c r="BA165" s="170" t="str">
        <f t="shared" ref="BA165:BA200" si="159">IF(R165="Afecta la Probabilidad",AZ165-(AZ165-AI165),"No aplica")</f>
        <v>No aplica</v>
      </c>
      <c r="BB165" s="580"/>
      <c r="BC165" s="170" t="str">
        <f t="shared" si="132"/>
        <v>No aplica</v>
      </c>
      <c r="BD165" s="200" t="str">
        <f t="shared" si="135"/>
        <v>No aplica</v>
      </c>
      <c r="BE165" s="580"/>
      <c r="BF165" s="580"/>
      <c r="BG165" s="580"/>
      <c r="BH165" s="580"/>
      <c r="BI165" s="580"/>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s="23"/>
      <c r="CV165" s="23"/>
      <c r="CW165" s="23"/>
      <c r="CX165"/>
      <c r="CY165"/>
      <c r="CZ165"/>
      <c r="DA165"/>
      <c r="DB165"/>
      <c r="DC165"/>
      <c r="DD165"/>
      <c r="DE165"/>
      <c r="DF165"/>
      <c r="DG165"/>
      <c r="DH165"/>
      <c r="DI165" s="15"/>
    </row>
    <row r="166" spans="1:113" ht="15.75" hidden="1" customHeight="1" thickBot="1" x14ac:dyDescent="0.3">
      <c r="A166" s="573"/>
      <c r="B166" s="167">
        <f t="shared" si="151"/>
        <v>5</v>
      </c>
      <c r="C166" s="199"/>
      <c r="D166" s="199"/>
      <c r="E166" s="164"/>
      <c r="F166" s="539"/>
      <c r="G166" s="164"/>
      <c r="H166" s="503"/>
      <c r="I166" s="491"/>
      <c r="J166" s="494"/>
      <c r="K166" s="503"/>
      <c r="L166" s="491"/>
      <c r="M166" s="488"/>
      <c r="N166" s="527"/>
      <c r="O166" s="381"/>
      <c r="P166" s="290"/>
      <c r="Q166" s="292"/>
      <c r="R166" s="361"/>
      <c r="S166" s="381"/>
      <c r="T166" s="364">
        <f t="shared" si="125"/>
        <v>0</v>
      </c>
      <c r="U166" s="381"/>
      <c r="V166" s="364">
        <f t="shared" si="126"/>
        <v>0</v>
      </c>
      <c r="W166" s="381"/>
      <c r="X166" s="364">
        <f t="shared" si="127"/>
        <v>0</v>
      </c>
      <c r="Y166" s="381"/>
      <c r="Z166" s="364">
        <f t="shared" si="128"/>
        <v>0</v>
      </c>
      <c r="AA166" s="381"/>
      <c r="AB166" s="364">
        <f t="shared" si="129"/>
        <v>0</v>
      </c>
      <c r="AC166" s="381"/>
      <c r="AD166" s="364">
        <f t="shared" si="130"/>
        <v>0</v>
      </c>
      <c r="AE166" s="381"/>
      <c r="AF166" s="364">
        <f t="shared" si="133"/>
        <v>0</v>
      </c>
      <c r="AG166" s="242">
        <f t="shared" si="155"/>
        <v>0</v>
      </c>
      <c r="AH166" s="218" t="str">
        <f t="shared" si="136"/>
        <v/>
      </c>
      <c r="AI166" s="242">
        <f t="shared" si="134"/>
        <v>0</v>
      </c>
      <c r="AJ166" s="503"/>
      <c r="AK166" s="491"/>
      <c r="AL166" s="494"/>
      <c r="AM166" s="503"/>
      <c r="AN166" s="491"/>
      <c r="AO166" s="169"/>
      <c r="AP166" s="169"/>
      <c r="AQ166" s="216"/>
      <c r="AR166" s="379"/>
      <c r="AS166" s="216"/>
      <c r="AT166" s="216"/>
      <c r="AU166" s="216"/>
      <c r="AV166" s="216"/>
      <c r="AW166" s="216"/>
      <c r="AX166" s="330"/>
      <c r="AY166" s="497"/>
      <c r="AZ166" s="594"/>
      <c r="BA166" s="170" t="str">
        <f t="shared" si="159"/>
        <v>No aplica</v>
      </c>
      <c r="BB166" s="580"/>
      <c r="BC166" s="170" t="str">
        <f t="shared" si="132"/>
        <v>No aplica</v>
      </c>
      <c r="BD166" s="200" t="str">
        <f t="shared" si="135"/>
        <v>No aplica</v>
      </c>
      <c r="BE166" s="580"/>
      <c r="BF166" s="580"/>
      <c r="BG166" s="580"/>
      <c r="BH166" s="580"/>
      <c r="BI166" s="580"/>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s="23"/>
      <c r="CV166" s="23"/>
      <c r="CW166" s="23"/>
      <c r="CX166"/>
      <c r="CY166"/>
      <c r="CZ166"/>
      <c r="DA166"/>
      <c r="DB166"/>
      <c r="DC166"/>
      <c r="DD166"/>
      <c r="DE166"/>
      <c r="DF166"/>
      <c r="DG166"/>
      <c r="DH166"/>
      <c r="DI166" s="15"/>
    </row>
    <row r="167" spans="1:113" ht="15.75" hidden="1" customHeight="1" thickBot="1" x14ac:dyDescent="0.3">
      <c r="A167" s="573"/>
      <c r="B167" s="167">
        <f t="shared" si="151"/>
        <v>6</v>
      </c>
      <c r="C167" s="199"/>
      <c r="D167" s="199"/>
      <c r="E167" s="201"/>
      <c r="F167" s="539"/>
      <c r="G167" s="164"/>
      <c r="H167" s="503"/>
      <c r="I167" s="491"/>
      <c r="J167" s="494"/>
      <c r="K167" s="503"/>
      <c r="L167" s="491"/>
      <c r="M167" s="488"/>
      <c r="N167" s="527"/>
      <c r="O167" s="381"/>
      <c r="P167" s="290"/>
      <c r="Q167" s="292"/>
      <c r="R167" s="361"/>
      <c r="S167" s="381"/>
      <c r="T167" s="364">
        <f t="shared" si="125"/>
        <v>0</v>
      </c>
      <c r="U167" s="381"/>
      <c r="V167" s="364">
        <f t="shared" si="126"/>
        <v>0</v>
      </c>
      <c r="W167" s="381"/>
      <c r="X167" s="364">
        <f t="shared" si="127"/>
        <v>0</v>
      </c>
      <c r="Y167" s="381"/>
      <c r="Z167" s="364">
        <f t="shared" si="128"/>
        <v>0</v>
      </c>
      <c r="AA167" s="381"/>
      <c r="AB167" s="364">
        <f t="shared" si="129"/>
        <v>0</v>
      </c>
      <c r="AC167" s="381"/>
      <c r="AD167" s="364">
        <f t="shared" si="130"/>
        <v>0</v>
      </c>
      <c r="AE167" s="381"/>
      <c r="AF167" s="364">
        <f t="shared" si="133"/>
        <v>0</v>
      </c>
      <c r="AG167" s="242">
        <f t="shared" si="155"/>
        <v>0</v>
      </c>
      <c r="AH167" s="218" t="str">
        <f t="shared" si="136"/>
        <v/>
      </c>
      <c r="AI167" s="242">
        <f t="shared" si="134"/>
        <v>0</v>
      </c>
      <c r="AJ167" s="503"/>
      <c r="AK167" s="491"/>
      <c r="AL167" s="494"/>
      <c r="AM167" s="503"/>
      <c r="AN167" s="491"/>
      <c r="AO167" s="169"/>
      <c r="AP167" s="169"/>
      <c r="AQ167" s="216"/>
      <c r="AR167" s="379"/>
      <c r="AS167" s="216"/>
      <c r="AT167" s="216"/>
      <c r="AU167" s="216"/>
      <c r="AV167" s="216"/>
      <c r="AW167" s="216"/>
      <c r="AX167" s="330"/>
      <c r="AY167" s="497"/>
      <c r="AZ167" s="594"/>
      <c r="BA167" s="170" t="str">
        <f t="shared" si="159"/>
        <v>No aplica</v>
      </c>
      <c r="BB167" s="580"/>
      <c r="BC167" s="170" t="str">
        <f t="shared" si="132"/>
        <v>No aplica</v>
      </c>
      <c r="BD167" s="200" t="str">
        <f t="shared" si="135"/>
        <v>No aplica</v>
      </c>
      <c r="BE167" s="580"/>
      <c r="BF167" s="580"/>
      <c r="BG167" s="580"/>
      <c r="BH167" s="580"/>
      <c r="BI167" s="580"/>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s="23"/>
      <c r="CV167" s="23"/>
      <c r="CW167" s="23"/>
      <c r="CX167"/>
      <c r="CY167"/>
      <c r="CZ167"/>
      <c r="DA167"/>
      <c r="DB167"/>
      <c r="DC167"/>
      <c r="DD167"/>
      <c r="DE167"/>
      <c r="DF167"/>
      <c r="DG167"/>
      <c r="DH167"/>
      <c r="DI167" s="15"/>
    </row>
    <row r="168" spans="1:113" ht="15.75" hidden="1" customHeight="1" thickBot="1" x14ac:dyDescent="0.3">
      <c r="A168" s="573"/>
      <c r="B168" s="167">
        <f t="shared" si="151"/>
        <v>7</v>
      </c>
      <c r="C168" s="199"/>
      <c r="D168" s="199"/>
      <c r="E168" s="201"/>
      <c r="F168" s="539"/>
      <c r="G168" s="164"/>
      <c r="H168" s="503"/>
      <c r="I168" s="491"/>
      <c r="J168" s="494"/>
      <c r="K168" s="503"/>
      <c r="L168" s="491"/>
      <c r="M168" s="488"/>
      <c r="N168" s="527"/>
      <c r="O168" s="381"/>
      <c r="P168" s="290"/>
      <c r="Q168" s="292"/>
      <c r="R168" s="361"/>
      <c r="S168" s="381"/>
      <c r="T168" s="364">
        <f t="shared" si="125"/>
        <v>0</v>
      </c>
      <c r="U168" s="381"/>
      <c r="V168" s="364">
        <f t="shared" si="126"/>
        <v>0</v>
      </c>
      <c r="W168" s="381"/>
      <c r="X168" s="364">
        <f t="shared" si="127"/>
        <v>0</v>
      </c>
      <c r="Y168" s="381"/>
      <c r="Z168" s="364">
        <f t="shared" si="128"/>
        <v>0</v>
      </c>
      <c r="AA168" s="381"/>
      <c r="AB168" s="364">
        <f t="shared" si="129"/>
        <v>0</v>
      </c>
      <c r="AC168" s="381"/>
      <c r="AD168" s="364">
        <f t="shared" si="130"/>
        <v>0</v>
      </c>
      <c r="AE168" s="381"/>
      <c r="AF168" s="364">
        <f t="shared" si="133"/>
        <v>0</v>
      </c>
      <c r="AG168" s="242">
        <f>T$51+V$51+X$51+Z$51+AB$51+AD$51+AF$51</f>
        <v>0</v>
      </c>
      <c r="AH168" s="218" t="str">
        <f t="shared" si="136"/>
        <v/>
      </c>
      <c r="AI168" s="242">
        <f t="shared" si="134"/>
        <v>0</v>
      </c>
      <c r="AJ168" s="503"/>
      <c r="AK168" s="491"/>
      <c r="AL168" s="494"/>
      <c r="AM168" s="503"/>
      <c r="AN168" s="491"/>
      <c r="AO168" s="169"/>
      <c r="AP168" s="169"/>
      <c r="AQ168" s="216"/>
      <c r="AR168" s="379"/>
      <c r="AS168" s="216"/>
      <c r="AT168" s="216"/>
      <c r="AU168" s="216"/>
      <c r="AV168" s="216"/>
      <c r="AW168" s="216"/>
      <c r="AX168" s="330"/>
      <c r="AY168" s="497"/>
      <c r="AZ168" s="594"/>
      <c r="BA168" s="170" t="str">
        <f t="shared" si="159"/>
        <v>No aplica</v>
      </c>
      <c r="BB168" s="580"/>
      <c r="BC168" s="170" t="str">
        <f t="shared" si="132"/>
        <v>No aplica</v>
      </c>
      <c r="BD168" s="200" t="str">
        <f t="shared" si="135"/>
        <v>No aplica</v>
      </c>
      <c r="BE168" s="580"/>
      <c r="BF168" s="580"/>
      <c r="BG168" s="580"/>
      <c r="BH168" s="580"/>
      <c r="BI168" s="580"/>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s="23"/>
      <c r="CV168" s="23"/>
      <c r="CW168" s="23"/>
      <c r="CX168"/>
      <c r="CY168"/>
      <c r="CZ168"/>
      <c r="DA168"/>
      <c r="DB168"/>
      <c r="DC168"/>
      <c r="DD168"/>
      <c r="DE168"/>
      <c r="DF168"/>
      <c r="DG168"/>
      <c r="DH168"/>
      <c r="DI168" s="15"/>
    </row>
    <row r="169" spans="1:113" ht="15.75" hidden="1" customHeight="1" thickBot="1" x14ac:dyDescent="0.3">
      <c r="A169" s="573"/>
      <c r="B169" s="167">
        <f t="shared" si="151"/>
        <v>8</v>
      </c>
      <c r="C169" s="199"/>
      <c r="D169" s="199"/>
      <c r="E169" s="201"/>
      <c r="F169" s="539"/>
      <c r="G169" s="164"/>
      <c r="H169" s="503"/>
      <c r="I169" s="491"/>
      <c r="J169" s="494"/>
      <c r="K169" s="503"/>
      <c r="L169" s="491"/>
      <c r="M169" s="488"/>
      <c r="N169" s="527"/>
      <c r="O169" s="381"/>
      <c r="P169" s="290"/>
      <c r="Q169" s="292"/>
      <c r="R169" s="361"/>
      <c r="S169" s="381"/>
      <c r="T169" s="364">
        <f t="shared" si="125"/>
        <v>0</v>
      </c>
      <c r="U169" s="381"/>
      <c r="V169" s="364">
        <f t="shared" si="126"/>
        <v>0</v>
      </c>
      <c r="W169" s="381"/>
      <c r="X169" s="364">
        <f t="shared" si="127"/>
        <v>0</v>
      </c>
      <c r="Y169" s="381"/>
      <c r="Z169" s="364">
        <f t="shared" si="128"/>
        <v>0</v>
      </c>
      <c r="AA169" s="381"/>
      <c r="AB169" s="364">
        <f t="shared" si="129"/>
        <v>0</v>
      </c>
      <c r="AC169" s="381"/>
      <c r="AD169" s="364">
        <f t="shared" si="130"/>
        <v>0</v>
      </c>
      <c r="AE169" s="381"/>
      <c r="AF169" s="364">
        <f t="shared" si="133"/>
        <v>0</v>
      </c>
      <c r="AG169" s="242">
        <f>T$52+V$52+X$52+Z$52+AB$52+AD$52+AF$52</f>
        <v>0</v>
      </c>
      <c r="AH169" s="218" t="str">
        <f t="shared" si="136"/>
        <v/>
      </c>
      <c r="AI169" s="242">
        <f t="shared" si="134"/>
        <v>0</v>
      </c>
      <c r="AJ169" s="503"/>
      <c r="AK169" s="491"/>
      <c r="AL169" s="494"/>
      <c r="AM169" s="503"/>
      <c r="AN169" s="491"/>
      <c r="AO169" s="169"/>
      <c r="AP169" s="169"/>
      <c r="AQ169" s="216"/>
      <c r="AR169" s="379"/>
      <c r="AS169" s="216"/>
      <c r="AT169" s="216"/>
      <c r="AU169" s="216"/>
      <c r="AV169" s="216"/>
      <c r="AW169" s="216"/>
      <c r="AX169" s="330"/>
      <c r="AY169" s="497"/>
      <c r="AZ169" s="594"/>
      <c r="BA169" s="170" t="str">
        <f t="shared" si="159"/>
        <v>No aplica</v>
      </c>
      <c r="BB169" s="580"/>
      <c r="BC169" s="170" t="str">
        <f t="shared" si="132"/>
        <v>No aplica</v>
      </c>
      <c r="BD169" s="200" t="str">
        <f t="shared" si="135"/>
        <v>No aplica</v>
      </c>
      <c r="BE169" s="580"/>
      <c r="BF169" s="580"/>
      <c r="BG169" s="580"/>
      <c r="BH169" s="580"/>
      <c r="BI169" s="580"/>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s="23"/>
      <c r="CV169" s="23"/>
      <c r="CW169" s="23"/>
      <c r="CX169"/>
      <c r="CY169"/>
      <c r="CZ169"/>
      <c r="DA169"/>
      <c r="DB169"/>
      <c r="DC169"/>
      <c r="DD169"/>
      <c r="DE169"/>
      <c r="DF169"/>
      <c r="DG169"/>
      <c r="DH169"/>
      <c r="DI169" s="15"/>
    </row>
    <row r="170" spans="1:113" ht="15.75" hidden="1" customHeight="1" thickBot="1" x14ac:dyDescent="0.3">
      <c r="A170" s="573"/>
      <c r="B170" s="167">
        <f t="shared" si="151"/>
        <v>9</v>
      </c>
      <c r="C170" s="199"/>
      <c r="D170" s="199"/>
      <c r="E170" s="201"/>
      <c r="F170" s="540"/>
      <c r="G170" s="164"/>
      <c r="H170" s="515"/>
      <c r="I170" s="492"/>
      <c r="J170" s="495"/>
      <c r="K170" s="515"/>
      <c r="L170" s="492"/>
      <c r="M170" s="489"/>
      <c r="N170" s="527"/>
      <c r="O170" s="381"/>
      <c r="P170" s="290"/>
      <c r="Q170" s="292"/>
      <c r="R170" s="361"/>
      <c r="S170" s="381"/>
      <c r="T170" s="364">
        <f t="shared" si="125"/>
        <v>0</v>
      </c>
      <c r="U170" s="381"/>
      <c r="V170" s="364">
        <f t="shared" si="126"/>
        <v>0</v>
      </c>
      <c r="W170" s="381"/>
      <c r="X170" s="364">
        <f t="shared" si="127"/>
        <v>0</v>
      </c>
      <c r="Y170" s="381"/>
      <c r="Z170" s="364">
        <f t="shared" si="128"/>
        <v>0</v>
      </c>
      <c r="AA170" s="381"/>
      <c r="AB170" s="364">
        <f t="shared" si="129"/>
        <v>0</v>
      </c>
      <c r="AC170" s="381"/>
      <c r="AD170" s="364">
        <f t="shared" si="130"/>
        <v>0</v>
      </c>
      <c r="AE170" s="381"/>
      <c r="AF170" s="364">
        <f t="shared" si="133"/>
        <v>0</v>
      </c>
      <c r="AG170" s="242">
        <f>T$53+V$53+X$53+Z$53+AB$53+AD$53+AF$53</f>
        <v>0</v>
      </c>
      <c r="AH170" s="218" t="str">
        <f t="shared" si="136"/>
        <v/>
      </c>
      <c r="AI170" s="242">
        <f t="shared" si="134"/>
        <v>0</v>
      </c>
      <c r="AJ170" s="515"/>
      <c r="AK170" s="492"/>
      <c r="AL170" s="495"/>
      <c r="AM170" s="515"/>
      <c r="AN170" s="491"/>
      <c r="AO170" s="169"/>
      <c r="AP170" s="169"/>
      <c r="AQ170" s="216"/>
      <c r="AR170" s="379"/>
      <c r="AS170" s="216"/>
      <c r="AT170" s="216"/>
      <c r="AU170" s="216"/>
      <c r="AV170" s="216"/>
      <c r="AW170" s="216"/>
      <c r="AX170" s="330"/>
      <c r="AY170" s="498"/>
      <c r="AZ170" s="595"/>
      <c r="BA170" s="170" t="str">
        <f t="shared" si="159"/>
        <v>No aplica</v>
      </c>
      <c r="BB170" s="581"/>
      <c r="BC170" s="170" t="str">
        <f t="shared" si="132"/>
        <v>No aplica</v>
      </c>
      <c r="BD170" s="200" t="str">
        <f t="shared" si="135"/>
        <v>No aplica</v>
      </c>
      <c r="BE170" s="581"/>
      <c r="BF170" s="581"/>
      <c r="BG170" s="581"/>
      <c r="BH170" s="581"/>
      <c r="BI170" s="581"/>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s="23"/>
      <c r="CV170" s="23"/>
      <c r="CW170" s="23"/>
      <c r="CX170"/>
      <c r="CY170"/>
      <c r="CZ170"/>
      <c r="DA170"/>
      <c r="DB170"/>
      <c r="DC170"/>
      <c r="DD170"/>
      <c r="DE170"/>
      <c r="DF170"/>
      <c r="DG170"/>
      <c r="DH170"/>
      <c r="DI170" s="15"/>
    </row>
    <row r="171" spans="1:113" ht="15.75" hidden="1" customHeight="1" thickBot="1" x14ac:dyDescent="0.3">
      <c r="A171" s="573" t="s">
        <v>222</v>
      </c>
      <c r="B171" s="167">
        <v>1</v>
      </c>
      <c r="C171" s="199"/>
      <c r="D171" s="199"/>
      <c r="E171" s="164"/>
      <c r="F171" s="538"/>
      <c r="G171" s="164"/>
      <c r="H171" s="514"/>
      <c r="I171" s="490" t="str">
        <f>IF(H171=5,"Mas de una vez al año",IF(H171=4,"Al menos una vez en el ultimo año",IF(H171=3,"Al menos una vez en los ultimos 2 años",IF(H171=2,"Al menos una vez en los ultimos 5 años","No se ha presentado en los ultimos 5 años"))))</f>
        <v>No se ha presentado en los ultimos 5 años</v>
      </c>
      <c r="J171" s="493" t="str">
        <f>CONCATENATE(H$54,K$54)</f>
        <v/>
      </c>
      <c r="K171" s="514"/>
      <c r="L171" s="490" t="str">
        <f t="shared" ref="L171" si="160">IF(AM171=5,"Catastrófico - Tendría desastrosas consecuencias o efectos sobre la institución",IF(AM171=4,"Mayor - Tendría altas consecuencias o efectos sobre la institución",IF(AM171=3,"Moderado - Tendría medianas consecuencias o efectos sobre la institución",IF(AM171=2,"Menos - Tendría bajo impacto o efecto sobre la institución",IF(AM171=1,"Insignificante - tendría consecuencias o efectos mínimos en la institución","Digite Valor entre 1 y 5")))))</f>
        <v>Digite Valor entre 1 y 5</v>
      </c>
      <c r="M171" s="487" t="str">
        <f t="shared" ref="M171" si="161">IF(L171="Digite Valor entre 1 y 5","",IF(L171="Digite Valor entre 1 y 5","",IF(COUNTIF(CH$10:CH$17,CONCATENATE(H171,K171)),CH$9,IF(COUNTIF(CI$10:CI$17,CONCATENATE(H171,K171)),CI$9,IF(COUNTIF(CJ$10:CJ$13,CONCATENATE(H171,K171)),CJ$9,CK$9)))))</f>
        <v/>
      </c>
      <c r="N171" s="527" t="str">
        <f t="shared" ref="N171" si="162">IF(M171=CH$9,"E",IF(M171=CI$9,"A",IF(M171=CJ$9,"M",IF(M171=CK$9,"B",""))))</f>
        <v/>
      </c>
      <c r="O171" s="381"/>
      <c r="P171" s="302"/>
      <c r="Q171" s="292"/>
      <c r="R171" s="361"/>
      <c r="S171" s="381"/>
      <c r="T171" s="364">
        <f t="shared" si="125"/>
        <v>0</v>
      </c>
      <c r="U171" s="381"/>
      <c r="V171" s="364">
        <f t="shared" si="126"/>
        <v>0</v>
      </c>
      <c r="W171" s="381"/>
      <c r="X171" s="364">
        <f t="shared" si="127"/>
        <v>0</v>
      </c>
      <c r="Y171" s="381"/>
      <c r="Z171" s="364">
        <f t="shared" si="128"/>
        <v>0</v>
      </c>
      <c r="AA171" s="381"/>
      <c r="AB171" s="364">
        <f t="shared" si="129"/>
        <v>0</v>
      </c>
      <c r="AC171" s="381"/>
      <c r="AD171" s="364">
        <f t="shared" si="130"/>
        <v>0</v>
      </c>
      <c r="AE171" s="381"/>
      <c r="AF171" s="364">
        <f t="shared" si="133"/>
        <v>0</v>
      </c>
      <c r="AG171" s="242">
        <f t="shared" ref="AG171:AG176" si="163">T171+V171+X171+Z171+AB171+AD171+AF171</f>
        <v>0</v>
      </c>
      <c r="AH171" s="218" t="str">
        <f t="shared" si="136"/>
        <v/>
      </c>
      <c r="AI171" s="242">
        <f t="shared" si="134"/>
        <v>0</v>
      </c>
      <c r="AJ171" s="514" t="str">
        <f>BG171</f>
        <v/>
      </c>
      <c r="AK171" s="490" t="str">
        <f>IF(AJ171=5,"Mas de una vez al año",IF(AJ171=4,"Al menos una vez en el ultimo año",IF(AJ171=3,"Al menos una vez en los ultimos 2 años",IF(AJ171=2,"Al menos una vez en los ultimos 5 años","No se ha presentado en los ultimos 5 años"))))</f>
        <v>No se ha presentado en los ultimos 5 años</v>
      </c>
      <c r="AL171" s="493" t="str">
        <f>BH171</f>
        <v/>
      </c>
      <c r="AM171" s="514" t="str">
        <f>BI171</f>
        <v/>
      </c>
      <c r="AN171" s="491" t="str">
        <f t="shared" ref="AN171" si="164">IF(AM171=5,"Catastrófico - Tendría desastrosas consecuencias o efectos sobre la institución",IF(AM171=4,"Mayor - Tendría altas consecuencias o efectos sobre la institución",IF(AM171=3,"Moderado - Tendría medianas consecuencias o efectos sobre la institución",IF(AM171=2,"Menos - Tendría bajo impacto o efecto sobre la institución",IF(AM171=1,"Insignificante - tendría consecuencias o efectos mínimos en la institución","Digite Valor entre 1 y 5")))))</f>
        <v>Digite Valor entre 1 y 5</v>
      </c>
      <c r="AO171" s="169"/>
      <c r="AP171" s="169"/>
      <c r="AQ171" s="374"/>
      <c r="AR171" s="379"/>
      <c r="AS171" s="324"/>
      <c r="AT171" s="375"/>
      <c r="AU171" s="56"/>
      <c r="AV171" s="331"/>
      <c r="AW171" s="375"/>
      <c r="AX171" s="371"/>
      <c r="AY171" s="496"/>
      <c r="AZ171" s="593">
        <f>H171</f>
        <v>0</v>
      </c>
      <c r="BA171" s="170" t="str">
        <f t="shared" si="159"/>
        <v>No aplica</v>
      </c>
      <c r="BB171" s="579">
        <f>K171</f>
        <v>0</v>
      </c>
      <c r="BC171" s="170" t="str">
        <f t="shared" si="132"/>
        <v>No aplica</v>
      </c>
      <c r="BD171" s="200" t="str">
        <f t="shared" si="135"/>
        <v>No aplica0</v>
      </c>
      <c r="BE171" s="579" t="str">
        <f t="shared" ref="BE171" si="165">IF(R171="","",SUMIF(R171:R179,"Afecta la Probabilidad",BA171:BA179))</f>
        <v/>
      </c>
      <c r="BF171" s="579" t="str">
        <f t="shared" ref="BF171" si="166">IF(R171="","",SUMIF(R171:R179,"Afecta el Impacto",BC171:BC179))</f>
        <v/>
      </c>
      <c r="BG171" s="579" t="str">
        <f>IF(BE171="","",IF(H171-BE171&lt;=0,1,H171-BE171))</f>
        <v/>
      </c>
      <c r="BH171" s="579" t="str">
        <f>CONCATENATE(BG171,BI171)</f>
        <v/>
      </c>
      <c r="BI171" s="579" t="str">
        <f>IF(K171="","",IF(K171-BF171&lt;0,1,K171-BF171))</f>
        <v/>
      </c>
      <c r="BJ171"/>
      <c r="BK171"/>
      <c r="BL171"/>
      <c r="BM171"/>
      <c r="BN171"/>
      <c r="BO171"/>
      <c r="BP171"/>
      <c r="BQ171"/>
      <c r="BR171"/>
      <c r="BS171"/>
      <c r="BT171"/>
      <c r="BU171"/>
      <c r="BV171"/>
      <c r="BW171"/>
      <c r="BX171"/>
      <c r="BY171"/>
      <c r="BZ171"/>
      <c r="CA171"/>
      <c r="CB171"/>
      <c r="CC171"/>
      <c r="CD171"/>
      <c r="CE171"/>
      <c r="CF171"/>
      <c r="CG171"/>
      <c r="CH171" s="98"/>
      <c r="CI171" s="98"/>
      <c r="CJ171" s="98"/>
      <c r="CK171" s="98"/>
      <c r="CL171"/>
      <c r="CM171"/>
      <c r="CN171"/>
      <c r="CO171"/>
      <c r="CP171"/>
      <c r="CQ171"/>
      <c r="CR171"/>
      <c r="CS171"/>
      <c r="CT171"/>
      <c r="CU171" s="23"/>
      <c r="CV171" s="23"/>
      <c r="CW171" s="23"/>
      <c r="CX171"/>
      <c r="CY171"/>
      <c r="CZ171"/>
      <c r="DA171"/>
      <c r="DB171"/>
      <c r="DC171"/>
      <c r="DD171"/>
      <c r="DE171"/>
      <c r="DF171"/>
      <c r="DG171"/>
      <c r="DH171"/>
      <c r="DI171" s="15"/>
    </row>
    <row r="172" spans="1:113" ht="15.75" hidden="1" customHeight="1" thickBot="1" x14ac:dyDescent="0.3">
      <c r="A172" s="573"/>
      <c r="B172" s="167">
        <f t="shared" ref="B172:B188" si="167">B171+1</f>
        <v>2</v>
      </c>
      <c r="C172" s="199"/>
      <c r="D172" s="199"/>
      <c r="E172" s="164"/>
      <c r="F172" s="539"/>
      <c r="G172" s="164"/>
      <c r="H172" s="503"/>
      <c r="I172" s="491"/>
      <c r="J172" s="494"/>
      <c r="K172" s="503"/>
      <c r="L172" s="491"/>
      <c r="M172" s="488"/>
      <c r="N172" s="527"/>
      <c r="O172" s="381"/>
      <c r="P172" s="291"/>
      <c r="Q172" s="292"/>
      <c r="R172" s="361"/>
      <c r="S172" s="381"/>
      <c r="T172" s="364">
        <f t="shared" si="125"/>
        <v>0</v>
      </c>
      <c r="U172" s="381"/>
      <c r="V172" s="364">
        <f t="shared" si="126"/>
        <v>0</v>
      </c>
      <c r="W172" s="381"/>
      <c r="X172" s="364">
        <f t="shared" si="127"/>
        <v>0</v>
      </c>
      <c r="Y172" s="381"/>
      <c r="Z172" s="364">
        <f t="shared" si="128"/>
        <v>0</v>
      </c>
      <c r="AA172" s="381"/>
      <c r="AB172" s="364">
        <f t="shared" si="129"/>
        <v>0</v>
      </c>
      <c r="AC172" s="381"/>
      <c r="AD172" s="364">
        <f t="shared" si="130"/>
        <v>0</v>
      </c>
      <c r="AE172" s="381"/>
      <c r="AF172" s="364">
        <f t="shared" si="133"/>
        <v>0</v>
      </c>
      <c r="AG172" s="242">
        <f t="shared" si="163"/>
        <v>0</v>
      </c>
      <c r="AH172" s="218" t="str">
        <f t="shared" si="136"/>
        <v/>
      </c>
      <c r="AI172" s="242">
        <f t="shared" si="134"/>
        <v>0</v>
      </c>
      <c r="AJ172" s="503"/>
      <c r="AK172" s="491"/>
      <c r="AL172" s="494"/>
      <c r="AM172" s="503"/>
      <c r="AN172" s="491"/>
      <c r="AO172" s="169"/>
      <c r="AP172" s="169"/>
      <c r="AQ172" s="324"/>
      <c r="AR172" s="379"/>
      <c r="AS172" s="324"/>
      <c r="AT172" s="375"/>
      <c r="AU172" s="56"/>
      <c r="AV172" s="56"/>
      <c r="AW172" s="374"/>
      <c r="AX172" s="371"/>
      <c r="AY172" s="497"/>
      <c r="AZ172" s="594"/>
      <c r="BA172" s="170" t="str">
        <f t="shared" si="159"/>
        <v>No aplica</v>
      </c>
      <c r="BB172" s="580"/>
      <c r="BC172" s="170" t="str">
        <f t="shared" si="132"/>
        <v>No aplica</v>
      </c>
      <c r="BD172" s="200" t="str">
        <f t="shared" si="135"/>
        <v>No aplica</v>
      </c>
      <c r="BE172" s="580"/>
      <c r="BF172" s="580"/>
      <c r="BG172" s="580"/>
      <c r="BH172" s="580"/>
      <c r="BI172" s="580"/>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s="23"/>
      <c r="CV172" s="23"/>
      <c r="CW172" s="23"/>
      <c r="CX172"/>
      <c r="CY172"/>
      <c r="CZ172"/>
      <c r="DA172"/>
      <c r="DB172"/>
      <c r="DC172"/>
      <c r="DD172"/>
      <c r="DE172"/>
      <c r="DF172"/>
      <c r="DG172"/>
      <c r="DH172"/>
      <c r="DI172" s="15"/>
    </row>
    <row r="173" spans="1:113" ht="15.75" hidden="1" customHeight="1" thickBot="1" x14ac:dyDescent="0.3">
      <c r="A173" s="573"/>
      <c r="B173" s="167">
        <f t="shared" si="167"/>
        <v>3</v>
      </c>
      <c r="C173" s="199"/>
      <c r="D173" s="199"/>
      <c r="E173" s="164"/>
      <c r="F173" s="539"/>
      <c r="G173" s="164"/>
      <c r="H173" s="503"/>
      <c r="I173" s="491"/>
      <c r="J173" s="494"/>
      <c r="K173" s="503"/>
      <c r="L173" s="491"/>
      <c r="M173" s="488"/>
      <c r="N173" s="527"/>
      <c r="O173" s="381"/>
      <c r="P173" s="293"/>
      <c r="Q173" s="292"/>
      <c r="R173" s="361"/>
      <c r="S173" s="381"/>
      <c r="T173" s="364">
        <f t="shared" si="125"/>
        <v>0</v>
      </c>
      <c r="U173" s="381"/>
      <c r="V173" s="364">
        <f t="shared" si="126"/>
        <v>0</v>
      </c>
      <c r="W173" s="381"/>
      <c r="X173" s="364">
        <f t="shared" si="127"/>
        <v>0</v>
      </c>
      <c r="Y173" s="381"/>
      <c r="Z173" s="364">
        <f t="shared" si="128"/>
        <v>0</v>
      </c>
      <c r="AA173" s="381"/>
      <c r="AB173" s="364">
        <f t="shared" si="129"/>
        <v>0</v>
      </c>
      <c r="AC173" s="381"/>
      <c r="AD173" s="364">
        <f t="shared" si="130"/>
        <v>0</v>
      </c>
      <c r="AE173" s="381"/>
      <c r="AF173" s="364">
        <f t="shared" si="133"/>
        <v>0</v>
      </c>
      <c r="AG173" s="242">
        <f t="shared" si="163"/>
        <v>0</v>
      </c>
      <c r="AH173" s="218" t="str">
        <f t="shared" si="136"/>
        <v/>
      </c>
      <c r="AI173" s="242">
        <f t="shared" si="134"/>
        <v>0</v>
      </c>
      <c r="AJ173" s="503"/>
      <c r="AK173" s="491"/>
      <c r="AL173" s="494"/>
      <c r="AM173" s="503"/>
      <c r="AN173" s="491"/>
      <c r="AO173" s="169"/>
      <c r="AP173" s="169"/>
      <c r="AQ173" s="324"/>
      <c r="AR173" s="379"/>
      <c r="AS173" s="324"/>
      <c r="AT173" s="375"/>
      <c r="AU173" s="56"/>
      <c r="AV173" s="331"/>
      <c r="AW173" s="324"/>
      <c r="AX173" s="336"/>
      <c r="AY173" s="497"/>
      <c r="AZ173" s="594"/>
      <c r="BA173" s="170" t="str">
        <f t="shared" si="159"/>
        <v>No aplica</v>
      </c>
      <c r="BB173" s="580"/>
      <c r="BC173" s="170" t="str">
        <f t="shared" si="132"/>
        <v>No aplica</v>
      </c>
      <c r="BD173" s="200" t="str">
        <f t="shared" si="135"/>
        <v>No aplica</v>
      </c>
      <c r="BE173" s="580"/>
      <c r="BF173" s="580"/>
      <c r="BG173" s="580"/>
      <c r="BH173" s="580"/>
      <c r="BI173" s="580"/>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s="23"/>
      <c r="CV173" s="23"/>
      <c r="CW173" s="23"/>
      <c r="CX173"/>
      <c r="CY173"/>
      <c r="CZ173"/>
      <c r="DA173"/>
      <c r="DB173"/>
      <c r="DC173"/>
      <c r="DD173"/>
      <c r="DE173"/>
      <c r="DF173"/>
      <c r="DG173"/>
      <c r="DH173"/>
      <c r="DI173" s="15"/>
    </row>
    <row r="174" spans="1:113" ht="15.75" hidden="1" customHeight="1" thickBot="1" x14ac:dyDescent="0.3">
      <c r="A174" s="573"/>
      <c r="B174" s="167">
        <f t="shared" si="167"/>
        <v>4</v>
      </c>
      <c r="C174" s="199"/>
      <c r="D174" s="199"/>
      <c r="E174" s="164"/>
      <c r="F174" s="539"/>
      <c r="G174" s="164"/>
      <c r="H174" s="503"/>
      <c r="I174" s="491"/>
      <c r="J174" s="494"/>
      <c r="K174" s="503"/>
      <c r="L174" s="491"/>
      <c r="M174" s="488"/>
      <c r="N174" s="527"/>
      <c r="O174" s="381"/>
      <c r="P174" s="293"/>
      <c r="Q174" s="292"/>
      <c r="R174" s="361"/>
      <c r="S174" s="381"/>
      <c r="T174" s="364">
        <f t="shared" si="125"/>
        <v>0</v>
      </c>
      <c r="U174" s="381"/>
      <c r="V174" s="364">
        <f t="shared" si="126"/>
        <v>0</v>
      </c>
      <c r="W174" s="381"/>
      <c r="X174" s="364">
        <f t="shared" si="127"/>
        <v>0</v>
      </c>
      <c r="Y174" s="381"/>
      <c r="Z174" s="364">
        <f t="shared" si="128"/>
        <v>0</v>
      </c>
      <c r="AA174" s="381"/>
      <c r="AB174" s="364">
        <f t="shared" si="129"/>
        <v>0</v>
      </c>
      <c r="AC174" s="381"/>
      <c r="AD174" s="364">
        <f t="shared" si="130"/>
        <v>0</v>
      </c>
      <c r="AE174" s="381"/>
      <c r="AF174" s="364">
        <f t="shared" si="133"/>
        <v>0</v>
      </c>
      <c r="AG174" s="242">
        <f t="shared" si="163"/>
        <v>0</v>
      </c>
      <c r="AH174" s="218" t="str">
        <f t="shared" si="136"/>
        <v/>
      </c>
      <c r="AI174" s="242">
        <f t="shared" si="134"/>
        <v>0</v>
      </c>
      <c r="AJ174" s="503"/>
      <c r="AK174" s="491"/>
      <c r="AL174" s="494"/>
      <c r="AM174" s="503"/>
      <c r="AN174" s="491"/>
      <c r="AO174" s="169"/>
      <c r="AP174" s="169"/>
      <c r="AQ174" s="324"/>
      <c r="AR174" s="379"/>
      <c r="AS174" s="327"/>
      <c r="AT174" s="327"/>
      <c r="AU174" s="327"/>
      <c r="AV174" s="327"/>
      <c r="AW174" s="327"/>
      <c r="AX174" s="330"/>
      <c r="AY174" s="497"/>
      <c r="AZ174" s="594"/>
      <c r="BA174" s="170" t="str">
        <f t="shared" si="159"/>
        <v>No aplica</v>
      </c>
      <c r="BB174" s="580"/>
      <c r="BC174" s="170" t="str">
        <f t="shared" si="132"/>
        <v>No aplica</v>
      </c>
      <c r="BD174" s="200" t="str">
        <f t="shared" si="135"/>
        <v>No aplica</v>
      </c>
      <c r="BE174" s="580"/>
      <c r="BF174" s="580"/>
      <c r="BG174" s="580"/>
      <c r="BH174" s="580"/>
      <c r="BI174" s="580"/>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s="23"/>
      <c r="CV174" s="23"/>
      <c r="CW174" s="23"/>
      <c r="CX174"/>
      <c r="CY174"/>
      <c r="CZ174"/>
      <c r="DA174"/>
      <c r="DB174"/>
      <c r="DC174"/>
      <c r="DD174"/>
      <c r="DE174"/>
      <c r="DF174"/>
      <c r="DG174"/>
      <c r="DH174"/>
      <c r="DI174" s="15"/>
    </row>
    <row r="175" spans="1:113" ht="15.75" hidden="1" customHeight="1" thickBot="1" x14ac:dyDescent="0.3">
      <c r="A175" s="573"/>
      <c r="B175" s="167">
        <f t="shared" si="167"/>
        <v>5</v>
      </c>
      <c r="C175" s="199"/>
      <c r="D175" s="199"/>
      <c r="E175" s="164"/>
      <c r="F175" s="539"/>
      <c r="G175" s="164"/>
      <c r="H175" s="503"/>
      <c r="I175" s="491"/>
      <c r="J175" s="494"/>
      <c r="K175" s="503"/>
      <c r="L175" s="491"/>
      <c r="M175" s="488"/>
      <c r="N175" s="527"/>
      <c r="O175" s="381"/>
      <c r="P175" s="301"/>
      <c r="Q175" s="292"/>
      <c r="R175" s="361"/>
      <c r="S175" s="381"/>
      <c r="T175" s="364">
        <f t="shared" si="125"/>
        <v>0</v>
      </c>
      <c r="U175" s="381"/>
      <c r="V175" s="364">
        <f t="shared" si="126"/>
        <v>0</v>
      </c>
      <c r="W175" s="381"/>
      <c r="X175" s="364">
        <f t="shared" si="127"/>
        <v>0</v>
      </c>
      <c r="Y175" s="381"/>
      <c r="Z175" s="364">
        <f t="shared" si="128"/>
        <v>0</v>
      </c>
      <c r="AA175" s="381"/>
      <c r="AB175" s="364">
        <f t="shared" si="129"/>
        <v>0</v>
      </c>
      <c r="AC175" s="381"/>
      <c r="AD175" s="364">
        <f t="shared" si="130"/>
        <v>0</v>
      </c>
      <c r="AE175" s="381"/>
      <c r="AF175" s="364">
        <f t="shared" si="133"/>
        <v>0</v>
      </c>
      <c r="AG175" s="242">
        <f t="shared" si="163"/>
        <v>0</v>
      </c>
      <c r="AH175" s="218" t="str">
        <f t="shared" si="136"/>
        <v/>
      </c>
      <c r="AI175" s="242">
        <f t="shared" si="134"/>
        <v>0</v>
      </c>
      <c r="AJ175" s="503"/>
      <c r="AK175" s="491"/>
      <c r="AL175" s="494"/>
      <c r="AM175" s="503"/>
      <c r="AN175" s="491"/>
      <c r="AO175" s="169"/>
      <c r="AP175" s="169"/>
      <c r="AQ175" s="327"/>
      <c r="AR175" s="379"/>
      <c r="AS175" s="327"/>
      <c r="AT175" s="327"/>
      <c r="AU175" s="327"/>
      <c r="AV175" s="327"/>
      <c r="AW175" s="327"/>
      <c r="AX175" s="330"/>
      <c r="AY175" s="497"/>
      <c r="AZ175" s="594"/>
      <c r="BA175" s="170" t="str">
        <f t="shared" si="159"/>
        <v>No aplica</v>
      </c>
      <c r="BB175" s="580"/>
      <c r="BC175" s="170" t="str">
        <f t="shared" si="132"/>
        <v>No aplica</v>
      </c>
      <c r="BD175" s="200" t="str">
        <f t="shared" si="135"/>
        <v>No aplica</v>
      </c>
      <c r="BE175" s="580"/>
      <c r="BF175" s="580"/>
      <c r="BG175" s="580"/>
      <c r="BH175" s="580"/>
      <c r="BI175" s="580"/>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s="23"/>
      <c r="CV175" s="23"/>
      <c r="CW175" s="23"/>
      <c r="CX175"/>
      <c r="CY175"/>
      <c r="CZ175"/>
      <c r="DA175"/>
      <c r="DB175"/>
      <c r="DC175"/>
      <c r="DD175"/>
      <c r="DE175"/>
      <c r="DF175"/>
      <c r="DG175"/>
      <c r="DH175"/>
      <c r="DI175" s="15"/>
    </row>
    <row r="176" spans="1:113" ht="15.75" hidden="1" customHeight="1" thickBot="1" x14ac:dyDescent="0.3">
      <c r="A176" s="573"/>
      <c r="B176" s="167">
        <f t="shared" si="167"/>
        <v>6</v>
      </c>
      <c r="C176" s="199"/>
      <c r="D176" s="199"/>
      <c r="E176" s="201"/>
      <c r="F176" s="539"/>
      <c r="G176" s="164"/>
      <c r="H176" s="503"/>
      <c r="I176" s="491"/>
      <c r="J176" s="494"/>
      <c r="K176" s="503"/>
      <c r="L176" s="491"/>
      <c r="M176" s="488"/>
      <c r="N176" s="527"/>
      <c r="O176" s="381"/>
      <c r="P176" s="301"/>
      <c r="Q176" s="292"/>
      <c r="R176" s="361"/>
      <c r="S176" s="381"/>
      <c r="T176" s="364">
        <f t="shared" si="125"/>
        <v>0</v>
      </c>
      <c r="U176" s="381"/>
      <c r="V176" s="364">
        <f t="shared" si="126"/>
        <v>0</v>
      </c>
      <c r="W176" s="381"/>
      <c r="X176" s="364">
        <f t="shared" si="127"/>
        <v>0</v>
      </c>
      <c r="Y176" s="381"/>
      <c r="Z176" s="364">
        <f t="shared" si="128"/>
        <v>0</v>
      </c>
      <c r="AA176" s="381"/>
      <c r="AB176" s="364">
        <f t="shared" si="129"/>
        <v>0</v>
      </c>
      <c r="AC176" s="381"/>
      <c r="AD176" s="364">
        <f t="shared" si="130"/>
        <v>0</v>
      </c>
      <c r="AE176" s="381"/>
      <c r="AF176" s="364">
        <f t="shared" si="133"/>
        <v>0</v>
      </c>
      <c r="AG176" s="242">
        <f t="shared" si="163"/>
        <v>0</v>
      </c>
      <c r="AH176" s="218" t="str">
        <f t="shared" si="136"/>
        <v/>
      </c>
      <c r="AI176" s="242">
        <f t="shared" si="134"/>
        <v>0</v>
      </c>
      <c r="AJ176" s="503"/>
      <c r="AK176" s="491"/>
      <c r="AL176" s="494"/>
      <c r="AM176" s="503"/>
      <c r="AN176" s="491"/>
      <c r="AO176" s="169"/>
      <c r="AP176" s="169"/>
      <c r="AQ176" s="327"/>
      <c r="AR176" s="379"/>
      <c r="AS176" s="327"/>
      <c r="AT176" s="327"/>
      <c r="AU176" s="327"/>
      <c r="AV176" s="327"/>
      <c r="AW176" s="327"/>
      <c r="AX176" s="330"/>
      <c r="AY176" s="497"/>
      <c r="AZ176" s="594"/>
      <c r="BA176" s="170" t="str">
        <f t="shared" si="159"/>
        <v>No aplica</v>
      </c>
      <c r="BB176" s="580"/>
      <c r="BC176" s="170" t="str">
        <f t="shared" si="132"/>
        <v>No aplica</v>
      </c>
      <c r="BD176" s="200" t="str">
        <f t="shared" si="135"/>
        <v>No aplica</v>
      </c>
      <c r="BE176" s="580"/>
      <c r="BF176" s="580"/>
      <c r="BG176" s="580"/>
      <c r="BH176" s="580"/>
      <c r="BI176" s="580"/>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s="23"/>
      <c r="CV176" s="23"/>
      <c r="CW176" s="23"/>
      <c r="CX176"/>
      <c r="CY176"/>
      <c r="CZ176"/>
      <c r="DA176"/>
      <c r="DB176"/>
      <c r="DC176"/>
      <c r="DD176"/>
      <c r="DE176"/>
      <c r="DF176"/>
      <c r="DG176"/>
      <c r="DH176"/>
      <c r="DI176" s="15"/>
    </row>
    <row r="177" spans="1:113" ht="15.75" hidden="1" customHeight="1" thickBot="1" x14ac:dyDescent="0.3">
      <c r="A177" s="573"/>
      <c r="B177" s="167">
        <f t="shared" si="167"/>
        <v>7</v>
      </c>
      <c r="C177" s="199"/>
      <c r="D177" s="199"/>
      <c r="E177" s="201"/>
      <c r="F177" s="539"/>
      <c r="G177" s="164"/>
      <c r="H177" s="503"/>
      <c r="I177" s="491"/>
      <c r="J177" s="494"/>
      <c r="K177" s="503"/>
      <c r="L177" s="491"/>
      <c r="M177" s="488"/>
      <c r="N177" s="527"/>
      <c r="O177" s="381"/>
      <c r="P177" s="301"/>
      <c r="Q177" s="292"/>
      <c r="R177" s="361"/>
      <c r="S177" s="381"/>
      <c r="T177" s="364">
        <f t="shared" si="125"/>
        <v>0</v>
      </c>
      <c r="U177" s="381"/>
      <c r="V177" s="364">
        <f t="shared" si="126"/>
        <v>0</v>
      </c>
      <c r="W177" s="381"/>
      <c r="X177" s="364">
        <f t="shared" si="127"/>
        <v>0</v>
      </c>
      <c r="Y177" s="381"/>
      <c r="Z177" s="364">
        <f t="shared" si="128"/>
        <v>0</v>
      </c>
      <c r="AA177" s="381"/>
      <c r="AB177" s="364">
        <f t="shared" si="129"/>
        <v>0</v>
      </c>
      <c r="AC177" s="381"/>
      <c r="AD177" s="364">
        <f t="shared" si="130"/>
        <v>0</v>
      </c>
      <c r="AE177" s="381"/>
      <c r="AF177" s="364">
        <f t="shared" si="133"/>
        <v>0</v>
      </c>
      <c r="AG177" s="242">
        <f>T$51+V$51+X$51+Z$51+AB$51+AD$51+AF$51</f>
        <v>0</v>
      </c>
      <c r="AH177" s="218" t="str">
        <f t="shared" si="136"/>
        <v/>
      </c>
      <c r="AI177" s="242">
        <f t="shared" si="134"/>
        <v>0</v>
      </c>
      <c r="AJ177" s="503"/>
      <c r="AK177" s="491"/>
      <c r="AL177" s="494"/>
      <c r="AM177" s="503"/>
      <c r="AN177" s="491"/>
      <c r="AO177" s="169"/>
      <c r="AP177" s="169"/>
      <c r="AQ177" s="327"/>
      <c r="AR177" s="379"/>
      <c r="AS177" s="327"/>
      <c r="AT177" s="327"/>
      <c r="AU177" s="327"/>
      <c r="AV177" s="327"/>
      <c r="AW177" s="327"/>
      <c r="AX177" s="330"/>
      <c r="AY177" s="497"/>
      <c r="AZ177" s="594"/>
      <c r="BA177" s="170" t="str">
        <f t="shared" si="159"/>
        <v>No aplica</v>
      </c>
      <c r="BB177" s="580"/>
      <c r="BC177" s="170" t="str">
        <f t="shared" si="132"/>
        <v>No aplica</v>
      </c>
      <c r="BD177" s="200" t="str">
        <f t="shared" si="135"/>
        <v>No aplica</v>
      </c>
      <c r="BE177" s="580"/>
      <c r="BF177" s="580"/>
      <c r="BG177" s="580"/>
      <c r="BH177" s="580"/>
      <c r="BI177" s="580"/>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s="23"/>
      <c r="CV177" s="23"/>
      <c r="CW177" s="23"/>
      <c r="CX177"/>
      <c r="CY177"/>
      <c r="CZ177"/>
      <c r="DA177"/>
      <c r="DB177"/>
      <c r="DC177"/>
      <c r="DD177"/>
      <c r="DE177"/>
      <c r="DF177"/>
      <c r="DG177"/>
      <c r="DH177"/>
      <c r="DI177" s="15"/>
    </row>
    <row r="178" spans="1:113" ht="15.75" hidden="1" customHeight="1" thickBot="1" x14ac:dyDescent="0.3">
      <c r="A178" s="573"/>
      <c r="B178" s="167">
        <f t="shared" si="167"/>
        <v>8</v>
      </c>
      <c r="C178" s="199"/>
      <c r="D178" s="199"/>
      <c r="E178" s="201"/>
      <c r="F178" s="539"/>
      <c r="G178" s="164"/>
      <c r="H178" s="503"/>
      <c r="I178" s="491"/>
      <c r="J178" s="494"/>
      <c r="K178" s="503"/>
      <c r="L178" s="491"/>
      <c r="M178" s="488"/>
      <c r="N178" s="527"/>
      <c r="O178" s="381"/>
      <c r="P178" s="301"/>
      <c r="Q178" s="292"/>
      <c r="R178" s="361"/>
      <c r="S178" s="381"/>
      <c r="T178" s="364">
        <f t="shared" si="125"/>
        <v>0</v>
      </c>
      <c r="U178" s="381"/>
      <c r="V178" s="364">
        <f t="shared" si="126"/>
        <v>0</v>
      </c>
      <c r="W178" s="381"/>
      <c r="X178" s="364">
        <f t="shared" si="127"/>
        <v>0</v>
      </c>
      <c r="Y178" s="381"/>
      <c r="Z178" s="364">
        <f t="shared" si="128"/>
        <v>0</v>
      </c>
      <c r="AA178" s="381"/>
      <c r="AB178" s="364">
        <f t="shared" si="129"/>
        <v>0</v>
      </c>
      <c r="AC178" s="381"/>
      <c r="AD178" s="364">
        <f t="shared" si="130"/>
        <v>0</v>
      </c>
      <c r="AE178" s="381"/>
      <c r="AF178" s="364">
        <f t="shared" si="133"/>
        <v>0</v>
      </c>
      <c r="AG178" s="242">
        <f>T$52+V$52+X$52+Z$52+AB$52+AD$52+AF$52</f>
        <v>0</v>
      </c>
      <c r="AH178" s="218" t="str">
        <f t="shared" si="136"/>
        <v/>
      </c>
      <c r="AI178" s="242">
        <f t="shared" si="134"/>
        <v>0</v>
      </c>
      <c r="AJ178" s="503"/>
      <c r="AK178" s="491"/>
      <c r="AL178" s="494"/>
      <c r="AM178" s="503"/>
      <c r="AN178" s="491"/>
      <c r="AO178" s="169"/>
      <c r="AP178" s="169"/>
      <c r="AQ178" s="327"/>
      <c r="AR178" s="379"/>
      <c r="AS178" s="327"/>
      <c r="AT178" s="327"/>
      <c r="AU178" s="327"/>
      <c r="AV178" s="327"/>
      <c r="AW178" s="327"/>
      <c r="AX178" s="330"/>
      <c r="AY178" s="497"/>
      <c r="AZ178" s="594"/>
      <c r="BA178" s="170" t="str">
        <f t="shared" si="159"/>
        <v>No aplica</v>
      </c>
      <c r="BB178" s="580"/>
      <c r="BC178" s="170" t="str">
        <f t="shared" si="132"/>
        <v>No aplica</v>
      </c>
      <c r="BD178" s="200" t="str">
        <f t="shared" si="135"/>
        <v>No aplica</v>
      </c>
      <c r="BE178" s="580"/>
      <c r="BF178" s="580"/>
      <c r="BG178" s="580"/>
      <c r="BH178" s="580"/>
      <c r="BI178" s="580"/>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s="23"/>
      <c r="CV178" s="23"/>
      <c r="CW178" s="23"/>
      <c r="CX178"/>
      <c r="CY178"/>
      <c r="CZ178"/>
      <c r="DA178"/>
      <c r="DB178"/>
      <c r="DC178"/>
      <c r="DD178"/>
      <c r="DE178"/>
      <c r="DF178"/>
      <c r="DG178"/>
      <c r="DH178"/>
      <c r="DI178" s="15"/>
    </row>
    <row r="179" spans="1:113" ht="15.75" hidden="1" customHeight="1" thickBot="1" x14ac:dyDescent="0.3">
      <c r="A179" s="573"/>
      <c r="B179" s="167">
        <f t="shared" si="167"/>
        <v>9</v>
      </c>
      <c r="C179" s="199"/>
      <c r="D179" s="199"/>
      <c r="E179" s="201"/>
      <c r="F179" s="540"/>
      <c r="G179" s="164"/>
      <c r="H179" s="515"/>
      <c r="I179" s="492"/>
      <c r="J179" s="495"/>
      <c r="K179" s="515"/>
      <c r="L179" s="492"/>
      <c r="M179" s="489"/>
      <c r="N179" s="527"/>
      <c r="O179" s="381"/>
      <c r="P179" s="301"/>
      <c r="Q179" s="292"/>
      <c r="R179" s="361"/>
      <c r="S179" s="381"/>
      <c r="T179" s="364">
        <f t="shared" si="125"/>
        <v>0</v>
      </c>
      <c r="U179" s="381"/>
      <c r="V179" s="364">
        <f t="shared" si="126"/>
        <v>0</v>
      </c>
      <c r="W179" s="381"/>
      <c r="X179" s="364">
        <f t="shared" si="127"/>
        <v>0</v>
      </c>
      <c r="Y179" s="381"/>
      <c r="Z179" s="364">
        <f t="shared" si="128"/>
        <v>0</v>
      </c>
      <c r="AA179" s="381"/>
      <c r="AB179" s="364">
        <f t="shared" si="129"/>
        <v>0</v>
      </c>
      <c r="AC179" s="381"/>
      <c r="AD179" s="364">
        <f t="shared" si="130"/>
        <v>0</v>
      </c>
      <c r="AE179" s="381"/>
      <c r="AF179" s="364">
        <f t="shared" si="133"/>
        <v>0</v>
      </c>
      <c r="AG179" s="242">
        <f>T$53+V$53+X$53+Z$53+AB$53+AD$53+AF$53</f>
        <v>0</v>
      </c>
      <c r="AH179" s="218" t="str">
        <f t="shared" si="136"/>
        <v/>
      </c>
      <c r="AI179" s="242">
        <f t="shared" si="134"/>
        <v>0</v>
      </c>
      <c r="AJ179" s="515"/>
      <c r="AK179" s="492"/>
      <c r="AL179" s="495"/>
      <c r="AM179" s="515"/>
      <c r="AN179" s="491"/>
      <c r="AO179" s="169"/>
      <c r="AP179" s="169"/>
      <c r="AQ179" s="327"/>
      <c r="AR179" s="379"/>
      <c r="AS179" s="327"/>
      <c r="AT179" s="327"/>
      <c r="AU179" s="327"/>
      <c r="AV179" s="327"/>
      <c r="AW179" s="327"/>
      <c r="AX179" s="330"/>
      <c r="AY179" s="498"/>
      <c r="AZ179" s="595"/>
      <c r="BA179" s="170" t="str">
        <f t="shared" si="159"/>
        <v>No aplica</v>
      </c>
      <c r="BB179" s="581"/>
      <c r="BC179" s="170" t="str">
        <f t="shared" si="132"/>
        <v>No aplica</v>
      </c>
      <c r="BD179" s="200" t="str">
        <f t="shared" si="135"/>
        <v>No aplica</v>
      </c>
      <c r="BE179" s="581"/>
      <c r="BF179" s="581"/>
      <c r="BG179" s="581"/>
      <c r="BH179" s="581"/>
      <c r="BI179" s="581"/>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s="23"/>
      <c r="CV179" s="23"/>
      <c r="CW179" s="23"/>
      <c r="CX179"/>
      <c r="CY179"/>
      <c r="CZ179"/>
      <c r="DA179"/>
      <c r="DB179"/>
      <c r="DC179"/>
      <c r="DD179"/>
      <c r="DE179"/>
      <c r="DF179"/>
      <c r="DG179"/>
      <c r="DH179"/>
      <c r="DI179" s="15"/>
    </row>
    <row r="180" spans="1:113" ht="15.75" hidden="1" customHeight="1" thickBot="1" x14ac:dyDescent="0.3">
      <c r="A180" s="573" t="s">
        <v>223</v>
      </c>
      <c r="B180" s="167">
        <v>1</v>
      </c>
      <c r="C180" s="199"/>
      <c r="D180" s="199"/>
      <c r="E180" s="164"/>
      <c r="F180" s="582"/>
      <c r="G180" s="207"/>
      <c r="H180" s="514"/>
      <c r="I180" s="490" t="str">
        <f>IF(H180=5,"Mas de una vez al año",IF(H180=4,"Al menos una vez en el ultimo año",IF(H180=3,"Al menos una vez en los ultimos 2 años",IF(H180=2,"Al menos una vez en los ultimos 5 años","No se ha presentado en los ultimos 5 años"))))</f>
        <v>No se ha presentado en los ultimos 5 años</v>
      </c>
      <c r="J180" s="493" t="str">
        <f>CONCATENATE(H$54,K$54)</f>
        <v/>
      </c>
      <c r="K180" s="514"/>
      <c r="L180" s="490" t="str">
        <f t="shared" ref="L180" si="168">IF(AM180=5,"Catastrófico - Tendría desastrosas consecuencias o efectos sobre la institución",IF(AM180=4,"Mayor - Tendría altas consecuencias o efectos sobre la institución",IF(AM180=3,"Moderado - Tendría medianas consecuencias o efectos sobre la institución",IF(AM180=2,"Menos - Tendría bajo impacto o efecto sobre la institución",IF(AM180=1,"Insignificante - tendría consecuencias o efectos mínimos en la institución","Digite Valor entre 1 y 5")))))</f>
        <v>Digite Valor entre 1 y 5</v>
      </c>
      <c r="M180" s="487" t="str">
        <f t="shared" ref="M180" si="169">IF(L180="Digite Valor entre 1 y 5","",IF(L180="Digite Valor entre 1 y 5","",IF(COUNTIF(CH$10:CH$17,CONCATENATE(H180,K180)),CH$9,IF(COUNTIF(CI$10:CI$17,CONCATENATE(H180,K180)),CI$9,IF(COUNTIF(CJ$10:CJ$13,CONCATENATE(H180,K180)),CJ$9,CK$9)))))</f>
        <v/>
      </c>
      <c r="N180" s="527" t="str">
        <f t="shared" ref="N180" si="170">IF(M180=CH$9,"E",IF(M180=CI$9,"A",IF(M180=CJ$9,"M",IF(M180=CK$9,"B",""))))</f>
        <v/>
      </c>
      <c r="O180" s="381"/>
      <c r="P180" s="302"/>
      <c r="Q180" s="292"/>
      <c r="R180" s="361"/>
      <c r="S180" s="381"/>
      <c r="T180" s="364">
        <f t="shared" si="125"/>
        <v>0</v>
      </c>
      <c r="U180" s="381"/>
      <c r="V180" s="364">
        <f t="shared" si="126"/>
        <v>0</v>
      </c>
      <c r="W180" s="381"/>
      <c r="X180" s="364">
        <f t="shared" si="127"/>
        <v>0</v>
      </c>
      <c r="Y180" s="381"/>
      <c r="Z180" s="364">
        <f t="shared" si="128"/>
        <v>0</v>
      </c>
      <c r="AA180" s="381"/>
      <c r="AB180" s="364">
        <f t="shared" si="129"/>
        <v>0</v>
      </c>
      <c r="AC180" s="381"/>
      <c r="AD180" s="364">
        <f t="shared" si="130"/>
        <v>0</v>
      </c>
      <c r="AE180" s="381"/>
      <c r="AF180" s="364">
        <f t="shared" si="133"/>
        <v>0</v>
      </c>
      <c r="AG180" s="242">
        <f t="shared" ref="AG180:AG185" si="171">T180+V180+X180+Z180+AB180+AD180+AF180</f>
        <v>0</v>
      </c>
      <c r="AH180" s="218" t="str">
        <f t="shared" si="136"/>
        <v/>
      </c>
      <c r="AI180" s="242">
        <f t="shared" si="134"/>
        <v>0</v>
      </c>
      <c r="AJ180" s="514" t="str">
        <f>BG180</f>
        <v/>
      </c>
      <c r="AK180" s="490" t="str">
        <f>IF(AJ180=5,"Mas de una vez al año",IF(AJ180=4,"Al menos una vez en el ultimo año",IF(AJ180=3,"Al menos una vez en los ultimos 2 años",IF(AJ180=2,"Al menos una vez en los ultimos 5 años","No se ha presentado en los ultimos 5 años"))))</f>
        <v>No se ha presentado en los ultimos 5 años</v>
      </c>
      <c r="AL180" s="493" t="str">
        <f>BH180</f>
        <v/>
      </c>
      <c r="AM180" s="514" t="str">
        <f>BI180</f>
        <v/>
      </c>
      <c r="AN180" s="491" t="str">
        <f t="shared" ref="AN180" si="172">IF(AM180=5,"Catastrófico - Tendría desastrosas consecuencias o efectos sobre la institución",IF(AM180=4,"Mayor - Tendría altas consecuencias o efectos sobre la institución",IF(AM180=3,"Moderado - Tendría medianas consecuencias o efectos sobre la institución",IF(AM180=2,"Menos - Tendría bajo impacto o efecto sobre la institución",IF(AM180=1,"Insignificante - tendría consecuencias o efectos mínimos en la institución","Digite Valor entre 1 y 5")))))</f>
        <v>Digite Valor entre 1 y 5</v>
      </c>
      <c r="AO180" s="169"/>
      <c r="AP180" s="169"/>
      <c r="AQ180" s="324"/>
      <c r="AR180" s="379"/>
      <c r="AS180" s="324"/>
      <c r="AT180" s="375"/>
      <c r="AU180" s="56"/>
      <c r="AV180" s="56"/>
      <c r="AW180" s="374"/>
      <c r="AX180" s="371"/>
      <c r="AY180" s="496"/>
      <c r="AZ180" s="593">
        <f>H180</f>
        <v>0</v>
      </c>
      <c r="BA180" s="170" t="str">
        <f t="shared" si="159"/>
        <v>No aplica</v>
      </c>
      <c r="BB180" s="579">
        <f>K180</f>
        <v>0</v>
      </c>
      <c r="BC180" s="170" t="str">
        <f t="shared" si="132"/>
        <v>No aplica</v>
      </c>
      <c r="BD180" s="200" t="str">
        <f t="shared" si="135"/>
        <v>No aplica0</v>
      </c>
      <c r="BE180" s="579" t="str">
        <f t="shared" ref="BE180" si="173">IF(R180="","",SUMIF(R180:R188,"Afecta la Probabilidad",BA180:BA188))</f>
        <v/>
      </c>
      <c r="BF180" s="579" t="str">
        <f t="shared" ref="BF180" si="174">IF(R180="","",SUMIF(R180:R188,"Afecta el Impacto",BC180:BC188))</f>
        <v/>
      </c>
      <c r="BG180" s="579" t="str">
        <f>IF(BE180="","",IF(H180-BE180&lt;=0,1,H180-BE180))</f>
        <v/>
      </c>
      <c r="BH180" s="579" t="str">
        <f>CONCATENATE(BG180,BI180)</f>
        <v/>
      </c>
      <c r="BI180" s="579" t="str">
        <f>IF(K180="","",IF(K180-BF180&lt;0,1,K180-BF180))</f>
        <v/>
      </c>
      <c r="BJ180"/>
      <c r="BK180"/>
      <c r="BL180"/>
      <c r="BM180"/>
      <c r="BN180"/>
      <c r="BO180"/>
      <c r="BP180"/>
      <c r="BQ180"/>
      <c r="BR180"/>
      <c r="BS180"/>
      <c r="BT180"/>
      <c r="BU180"/>
      <c r="BV180"/>
      <c r="BW180"/>
      <c r="BX180"/>
      <c r="BY180"/>
      <c r="BZ180"/>
      <c r="CA180"/>
      <c r="CB180"/>
      <c r="CC180"/>
      <c r="CD180"/>
      <c r="CE180"/>
      <c r="CF180"/>
      <c r="CG180"/>
      <c r="CH180" s="98"/>
      <c r="CI180" s="98"/>
      <c r="CJ180" s="98"/>
      <c r="CK180" s="98"/>
      <c r="CL180"/>
      <c r="CM180"/>
      <c r="CN180"/>
      <c r="CO180"/>
      <c r="CP180"/>
      <c r="CQ180"/>
      <c r="CR180"/>
      <c r="CS180"/>
      <c r="CT180"/>
      <c r="CU180" s="23"/>
      <c r="CV180" s="23"/>
      <c r="CW180" s="23"/>
      <c r="CX180"/>
      <c r="CY180"/>
      <c r="CZ180"/>
      <c r="DA180"/>
      <c r="DB180"/>
      <c r="DC180"/>
      <c r="DD180"/>
      <c r="DE180"/>
      <c r="DF180"/>
      <c r="DG180"/>
      <c r="DH180"/>
      <c r="DI180" s="15"/>
    </row>
    <row r="181" spans="1:113" ht="15.75" hidden="1" customHeight="1" thickBot="1" x14ac:dyDescent="0.3">
      <c r="A181" s="573"/>
      <c r="B181" s="167">
        <f t="shared" si="167"/>
        <v>2</v>
      </c>
      <c r="C181" s="199"/>
      <c r="D181" s="199"/>
      <c r="E181" s="164"/>
      <c r="F181" s="583"/>
      <c r="G181" s="164"/>
      <c r="H181" s="503"/>
      <c r="I181" s="491"/>
      <c r="J181" s="494"/>
      <c r="K181" s="503"/>
      <c r="L181" s="491"/>
      <c r="M181" s="488"/>
      <c r="N181" s="527"/>
      <c r="O181" s="381"/>
      <c r="P181" s="302"/>
      <c r="Q181" s="292"/>
      <c r="R181" s="361"/>
      <c r="S181" s="381"/>
      <c r="T181" s="364">
        <f t="shared" si="125"/>
        <v>0</v>
      </c>
      <c r="U181" s="381"/>
      <c r="V181" s="364">
        <f t="shared" si="126"/>
        <v>0</v>
      </c>
      <c r="W181" s="381"/>
      <c r="X181" s="364">
        <f t="shared" si="127"/>
        <v>0</v>
      </c>
      <c r="Y181" s="381"/>
      <c r="Z181" s="364">
        <f t="shared" si="128"/>
        <v>0</v>
      </c>
      <c r="AA181" s="381"/>
      <c r="AB181" s="364">
        <f t="shared" si="129"/>
        <v>0</v>
      </c>
      <c r="AC181" s="381"/>
      <c r="AD181" s="364">
        <f t="shared" si="130"/>
        <v>0</v>
      </c>
      <c r="AE181" s="381"/>
      <c r="AF181" s="364">
        <f t="shared" si="133"/>
        <v>0</v>
      </c>
      <c r="AG181" s="242">
        <f t="shared" si="171"/>
        <v>0</v>
      </c>
      <c r="AH181" s="218" t="str">
        <f t="shared" si="136"/>
        <v/>
      </c>
      <c r="AI181" s="242">
        <f t="shared" si="134"/>
        <v>0</v>
      </c>
      <c r="AJ181" s="503"/>
      <c r="AK181" s="491"/>
      <c r="AL181" s="494"/>
      <c r="AM181" s="503"/>
      <c r="AN181" s="491"/>
      <c r="AO181" s="169"/>
      <c r="AP181" s="169"/>
      <c r="AQ181" s="328"/>
      <c r="AR181" s="379"/>
      <c r="AS181" s="324"/>
      <c r="AT181" s="375"/>
      <c r="AU181" s="56"/>
      <c r="AV181" s="56"/>
      <c r="AW181" s="375"/>
      <c r="AX181" s="335"/>
      <c r="AY181" s="497"/>
      <c r="AZ181" s="594"/>
      <c r="BA181" s="170" t="str">
        <f t="shared" si="159"/>
        <v>No aplica</v>
      </c>
      <c r="BB181" s="580"/>
      <c r="BC181" s="170" t="str">
        <f t="shared" si="132"/>
        <v>No aplica</v>
      </c>
      <c r="BD181" s="200" t="str">
        <f t="shared" si="135"/>
        <v>No aplica</v>
      </c>
      <c r="BE181" s="580"/>
      <c r="BF181" s="580"/>
      <c r="BG181" s="580"/>
      <c r="BH181" s="580"/>
      <c r="BI181" s="580"/>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s="23"/>
      <c r="CV181" s="23"/>
      <c r="CW181" s="23"/>
      <c r="CX181"/>
      <c r="CY181"/>
      <c r="CZ181"/>
      <c r="DA181"/>
      <c r="DB181"/>
      <c r="DC181"/>
      <c r="DD181"/>
      <c r="DE181"/>
      <c r="DF181"/>
      <c r="DG181"/>
      <c r="DH181"/>
      <c r="DI181" s="15"/>
    </row>
    <row r="182" spans="1:113" ht="15.75" hidden="1" customHeight="1" thickBot="1" x14ac:dyDescent="0.3">
      <c r="A182" s="573"/>
      <c r="B182" s="167">
        <f t="shared" si="167"/>
        <v>3</v>
      </c>
      <c r="C182" s="199"/>
      <c r="D182" s="199"/>
      <c r="E182" s="164"/>
      <c r="F182" s="583"/>
      <c r="G182" s="164"/>
      <c r="H182" s="503"/>
      <c r="I182" s="491"/>
      <c r="J182" s="494"/>
      <c r="K182" s="503"/>
      <c r="L182" s="491"/>
      <c r="M182" s="488"/>
      <c r="N182" s="527"/>
      <c r="O182" s="381"/>
      <c r="P182" s="294"/>
      <c r="Q182" s="292"/>
      <c r="R182" s="361"/>
      <c r="S182" s="381"/>
      <c r="T182" s="364">
        <f t="shared" si="125"/>
        <v>0</v>
      </c>
      <c r="U182" s="381"/>
      <c r="V182" s="364">
        <f t="shared" si="126"/>
        <v>0</v>
      </c>
      <c r="W182" s="381"/>
      <c r="X182" s="364">
        <f t="shared" si="127"/>
        <v>0</v>
      </c>
      <c r="Y182" s="381"/>
      <c r="Z182" s="364">
        <f t="shared" si="128"/>
        <v>0</v>
      </c>
      <c r="AA182" s="381"/>
      <c r="AB182" s="364">
        <f t="shared" si="129"/>
        <v>0</v>
      </c>
      <c r="AC182" s="381"/>
      <c r="AD182" s="364">
        <f t="shared" si="130"/>
        <v>0</v>
      </c>
      <c r="AE182" s="381"/>
      <c r="AF182" s="364">
        <f t="shared" si="133"/>
        <v>0</v>
      </c>
      <c r="AG182" s="242">
        <f t="shared" si="171"/>
        <v>0</v>
      </c>
      <c r="AH182" s="218" t="str">
        <f t="shared" si="136"/>
        <v/>
      </c>
      <c r="AI182" s="242">
        <f t="shared" si="134"/>
        <v>0</v>
      </c>
      <c r="AJ182" s="503"/>
      <c r="AK182" s="491"/>
      <c r="AL182" s="494"/>
      <c r="AM182" s="503"/>
      <c r="AN182" s="491"/>
      <c r="AO182" s="169"/>
      <c r="AP182" s="169"/>
      <c r="AQ182" s="330"/>
      <c r="AR182" s="379"/>
      <c r="AS182" s="324"/>
      <c r="AT182" s="375"/>
      <c r="AU182" s="56"/>
      <c r="AV182" s="56"/>
      <c r="AW182" s="217"/>
      <c r="AX182" s="336"/>
      <c r="AY182" s="497"/>
      <c r="AZ182" s="594"/>
      <c r="BA182" s="170" t="str">
        <f t="shared" si="159"/>
        <v>No aplica</v>
      </c>
      <c r="BB182" s="580"/>
      <c r="BC182" s="170" t="str">
        <f t="shared" si="132"/>
        <v>No aplica</v>
      </c>
      <c r="BD182" s="200" t="str">
        <f t="shared" si="135"/>
        <v>No aplica</v>
      </c>
      <c r="BE182" s="580"/>
      <c r="BF182" s="580"/>
      <c r="BG182" s="580"/>
      <c r="BH182" s="580"/>
      <c r="BI182" s="580"/>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s="23"/>
      <c r="CV182" s="23"/>
      <c r="CW182" s="23"/>
      <c r="CX182"/>
      <c r="CY182"/>
      <c r="CZ182"/>
      <c r="DA182"/>
      <c r="DB182"/>
      <c r="DC182"/>
      <c r="DD182"/>
      <c r="DE182"/>
      <c r="DF182"/>
      <c r="DG182"/>
      <c r="DH182"/>
      <c r="DI182" s="15"/>
    </row>
    <row r="183" spans="1:113" ht="15.75" hidden="1" customHeight="1" thickBot="1" x14ac:dyDescent="0.3">
      <c r="A183" s="573"/>
      <c r="B183" s="167">
        <f t="shared" si="167"/>
        <v>4</v>
      </c>
      <c r="C183" s="199"/>
      <c r="D183" s="199"/>
      <c r="E183" s="201"/>
      <c r="F183" s="583"/>
      <c r="G183" s="164"/>
      <c r="H183" s="503"/>
      <c r="I183" s="491"/>
      <c r="J183" s="494"/>
      <c r="K183" s="503"/>
      <c r="L183" s="491"/>
      <c r="M183" s="488"/>
      <c r="N183" s="527"/>
      <c r="O183" s="381"/>
      <c r="P183" s="303"/>
      <c r="Q183" s="292"/>
      <c r="R183" s="361"/>
      <c r="S183" s="381"/>
      <c r="T183" s="364">
        <f t="shared" si="125"/>
        <v>0</v>
      </c>
      <c r="U183" s="381"/>
      <c r="V183" s="364">
        <f t="shared" si="126"/>
        <v>0</v>
      </c>
      <c r="W183" s="381"/>
      <c r="X183" s="364">
        <f t="shared" si="127"/>
        <v>0</v>
      </c>
      <c r="Y183" s="381"/>
      <c r="Z183" s="364">
        <f t="shared" si="128"/>
        <v>0</v>
      </c>
      <c r="AA183" s="381"/>
      <c r="AB183" s="364">
        <f t="shared" si="129"/>
        <v>0</v>
      </c>
      <c r="AC183" s="381"/>
      <c r="AD183" s="364">
        <f t="shared" si="130"/>
        <v>0</v>
      </c>
      <c r="AE183" s="381"/>
      <c r="AF183" s="364">
        <f t="shared" si="133"/>
        <v>0</v>
      </c>
      <c r="AG183" s="242">
        <f t="shared" si="171"/>
        <v>0</v>
      </c>
      <c r="AH183" s="218" t="str">
        <f t="shared" si="136"/>
        <v/>
      </c>
      <c r="AI183" s="242">
        <f t="shared" si="134"/>
        <v>0</v>
      </c>
      <c r="AJ183" s="503"/>
      <c r="AK183" s="491"/>
      <c r="AL183" s="494"/>
      <c r="AM183" s="503"/>
      <c r="AN183" s="491"/>
      <c r="AO183" s="169"/>
      <c r="AP183" s="169"/>
      <c r="AQ183" s="330"/>
      <c r="AR183" s="379"/>
      <c r="AS183" s="330"/>
      <c r="AT183" s="330"/>
      <c r="AU183" s="330"/>
      <c r="AV183" s="330"/>
      <c r="AW183" s="330"/>
      <c r="AX183" s="330"/>
      <c r="AY183" s="497"/>
      <c r="AZ183" s="594"/>
      <c r="BA183" s="170" t="str">
        <f t="shared" si="159"/>
        <v>No aplica</v>
      </c>
      <c r="BB183" s="580"/>
      <c r="BC183" s="170" t="str">
        <f t="shared" si="132"/>
        <v>No aplica</v>
      </c>
      <c r="BD183" s="200" t="str">
        <f t="shared" si="135"/>
        <v>No aplica</v>
      </c>
      <c r="BE183" s="580"/>
      <c r="BF183" s="580"/>
      <c r="BG183" s="580"/>
      <c r="BH183" s="580"/>
      <c r="BI183" s="580"/>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s="23"/>
      <c r="CV183" s="23"/>
      <c r="CW183" s="23"/>
      <c r="CX183"/>
      <c r="CY183"/>
      <c r="CZ183"/>
      <c r="DA183"/>
      <c r="DB183"/>
      <c r="DC183"/>
      <c r="DD183"/>
      <c r="DE183"/>
      <c r="DF183"/>
      <c r="DG183"/>
      <c r="DH183"/>
      <c r="DI183" s="15"/>
    </row>
    <row r="184" spans="1:113" ht="15.75" hidden="1" customHeight="1" thickBot="1" x14ac:dyDescent="0.3">
      <c r="A184" s="573"/>
      <c r="B184" s="167">
        <f t="shared" si="167"/>
        <v>5</v>
      </c>
      <c r="C184" s="199"/>
      <c r="D184" s="199"/>
      <c r="E184" s="201"/>
      <c r="F184" s="583"/>
      <c r="G184" s="164"/>
      <c r="H184" s="503"/>
      <c r="I184" s="491"/>
      <c r="J184" s="494"/>
      <c r="K184" s="503"/>
      <c r="L184" s="491"/>
      <c r="M184" s="488"/>
      <c r="N184" s="527"/>
      <c r="O184" s="381"/>
      <c r="P184" s="301"/>
      <c r="Q184" s="292"/>
      <c r="R184" s="361"/>
      <c r="S184" s="381"/>
      <c r="T184" s="364">
        <f t="shared" si="125"/>
        <v>0</v>
      </c>
      <c r="U184" s="381"/>
      <c r="V184" s="364">
        <f t="shared" si="126"/>
        <v>0</v>
      </c>
      <c r="W184" s="381"/>
      <c r="X184" s="364">
        <f t="shared" si="127"/>
        <v>0</v>
      </c>
      <c r="Y184" s="381"/>
      <c r="Z184" s="364">
        <f t="shared" si="128"/>
        <v>0</v>
      </c>
      <c r="AA184" s="381"/>
      <c r="AB184" s="364">
        <f t="shared" si="129"/>
        <v>0</v>
      </c>
      <c r="AC184" s="381"/>
      <c r="AD184" s="364">
        <f t="shared" si="130"/>
        <v>0</v>
      </c>
      <c r="AE184" s="381"/>
      <c r="AF184" s="364">
        <f t="shared" si="133"/>
        <v>0</v>
      </c>
      <c r="AG184" s="242">
        <f t="shared" si="171"/>
        <v>0</v>
      </c>
      <c r="AH184" s="218" t="str">
        <f t="shared" si="136"/>
        <v/>
      </c>
      <c r="AI184" s="242">
        <f t="shared" si="134"/>
        <v>0</v>
      </c>
      <c r="AJ184" s="503"/>
      <c r="AK184" s="491"/>
      <c r="AL184" s="494"/>
      <c r="AM184" s="503"/>
      <c r="AN184" s="491"/>
      <c r="AO184" s="169"/>
      <c r="AP184" s="169"/>
      <c r="AQ184" s="330"/>
      <c r="AR184" s="379"/>
      <c r="AS184" s="330"/>
      <c r="AT184" s="330"/>
      <c r="AU184" s="330"/>
      <c r="AV184" s="330"/>
      <c r="AW184" s="330"/>
      <c r="AX184" s="330"/>
      <c r="AY184" s="497"/>
      <c r="AZ184" s="594"/>
      <c r="BA184" s="170" t="str">
        <f t="shared" si="159"/>
        <v>No aplica</v>
      </c>
      <c r="BB184" s="580"/>
      <c r="BC184" s="170" t="str">
        <f t="shared" si="132"/>
        <v>No aplica</v>
      </c>
      <c r="BD184" s="200" t="str">
        <f t="shared" si="135"/>
        <v>No aplica</v>
      </c>
      <c r="BE184" s="580"/>
      <c r="BF184" s="580"/>
      <c r="BG184" s="580"/>
      <c r="BH184" s="580"/>
      <c r="BI184" s="580"/>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s="23"/>
      <c r="CV184" s="23"/>
      <c r="CW184" s="23"/>
      <c r="CX184"/>
      <c r="CY184"/>
      <c r="CZ184"/>
      <c r="DA184"/>
      <c r="DB184"/>
      <c r="DC184"/>
      <c r="DD184"/>
      <c r="DE184"/>
      <c r="DF184"/>
      <c r="DG184"/>
      <c r="DH184"/>
      <c r="DI184" s="15"/>
    </row>
    <row r="185" spans="1:113" ht="15.75" hidden="1" customHeight="1" thickBot="1" x14ac:dyDescent="0.3">
      <c r="A185" s="573"/>
      <c r="B185" s="167">
        <f t="shared" si="167"/>
        <v>6</v>
      </c>
      <c r="C185" s="199"/>
      <c r="D185" s="199"/>
      <c r="E185" s="201"/>
      <c r="F185" s="583"/>
      <c r="G185" s="164"/>
      <c r="H185" s="503"/>
      <c r="I185" s="491"/>
      <c r="J185" s="494"/>
      <c r="K185" s="503"/>
      <c r="L185" s="491"/>
      <c r="M185" s="488"/>
      <c r="N185" s="527"/>
      <c r="O185" s="381"/>
      <c r="P185" s="301"/>
      <c r="Q185" s="292"/>
      <c r="R185" s="361"/>
      <c r="S185" s="381"/>
      <c r="T185" s="364">
        <f t="shared" si="125"/>
        <v>0</v>
      </c>
      <c r="U185" s="381"/>
      <c r="V185" s="364">
        <f t="shared" si="126"/>
        <v>0</v>
      </c>
      <c r="W185" s="381"/>
      <c r="X185" s="364">
        <f t="shared" si="127"/>
        <v>0</v>
      </c>
      <c r="Y185" s="381"/>
      <c r="Z185" s="364">
        <f t="shared" si="128"/>
        <v>0</v>
      </c>
      <c r="AA185" s="381"/>
      <c r="AB185" s="364">
        <f t="shared" si="129"/>
        <v>0</v>
      </c>
      <c r="AC185" s="381"/>
      <c r="AD185" s="364">
        <f t="shared" si="130"/>
        <v>0</v>
      </c>
      <c r="AE185" s="381"/>
      <c r="AF185" s="364">
        <f t="shared" si="133"/>
        <v>0</v>
      </c>
      <c r="AG185" s="242">
        <f t="shared" si="171"/>
        <v>0</v>
      </c>
      <c r="AH185" s="218" t="str">
        <f t="shared" si="136"/>
        <v/>
      </c>
      <c r="AI185" s="242">
        <f t="shared" si="134"/>
        <v>0</v>
      </c>
      <c r="AJ185" s="503"/>
      <c r="AK185" s="491"/>
      <c r="AL185" s="494"/>
      <c r="AM185" s="503"/>
      <c r="AN185" s="491"/>
      <c r="AO185" s="169"/>
      <c r="AP185" s="169"/>
      <c r="AQ185" s="330"/>
      <c r="AR185" s="379"/>
      <c r="AS185" s="330"/>
      <c r="AT185" s="330"/>
      <c r="AU185" s="330"/>
      <c r="AV185" s="330"/>
      <c r="AW185" s="330"/>
      <c r="AX185" s="330"/>
      <c r="AY185" s="497"/>
      <c r="AZ185" s="594"/>
      <c r="BA185" s="170" t="str">
        <f t="shared" si="159"/>
        <v>No aplica</v>
      </c>
      <c r="BB185" s="580"/>
      <c r="BC185" s="170" t="str">
        <f t="shared" si="132"/>
        <v>No aplica</v>
      </c>
      <c r="BD185" s="200" t="str">
        <f t="shared" si="135"/>
        <v>No aplica</v>
      </c>
      <c r="BE185" s="580"/>
      <c r="BF185" s="580"/>
      <c r="BG185" s="580"/>
      <c r="BH185" s="580"/>
      <c r="BI185" s="580"/>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s="23"/>
      <c r="CV185" s="23"/>
      <c r="CW185" s="23"/>
      <c r="CX185"/>
      <c r="CY185"/>
      <c r="CZ185"/>
      <c r="DA185"/>
      <c r="DB185"/>
      <c r="DC185"/>
      <c r="DD185"/>
      <c r="DE185"/>
      <c r="DF185"/>
      <c r="DG185"/>
      <c r="DH185"/>
      <c r="DI185" s="15"/>
    </row>
    <row r="186" spans="1:113" ht="15.75" hidden="1" customHeight="1" thickBot="1" x14ac:dyDescent="0.3">
      <c r="A186" s="573"/>
      <c r="B186" s="167">
        <f t="shared" si="167"/>
        <v>7</v>
      </c>
      <c r="C186" s="199"/>
      <c r="D186" s="199"/>
      <c r="E186" s="201"/>
      <c r="F186" s="583"/>
      <c r="G186" s="164"/>
      <c r="H186" s="503"/>
      <c r="I186" s="491"/>
      <c r="J186" s="494"/>
      <c r="K186" s="503"/>
      <c r="L186" s="491"/>
      <c r="M186" s="488"/>
      <c r="N186" s="527"/>
      <c r="O186" s="381"/>
      <c r="P186" s="301"/>
      <c r="Q186" s="292"/>
      <c r="R186" s="361"/>
      <c r="S186" s="381"/>
      <c r="T186" s="364">
        <f t="shared" si="125"/>
        <v>0</v>
      </c>
      <c r="U186" s="381"/>
      <c r="V186" s="364">
        <f t="shared" si="126"/>
        <v>0</v>
      </c>
      <c r="W186" s="381"/>
      <c r="X186" s="364">
        <f t="shared" si="127"/>
        <v>0</v>
      </c>
      <c r="Y186" s="381"/>
      <c r="Z186" s="364">
        <f t="shared" si="128"/>
        <v>0</v>
      </c>
      <c r="AA186" s="381"/>
      <c r="AB186" s="364">
        <f t="shared" si="129"/>
        <v>0</v>
      </c>
      <c r="AC186" s="381"/>
      <c r="AD186" s="364">
        <f t="shared" si="130"/>
        <v>0</v>
      </c>
      <c r="AE186" s="381"/>
      <c r="AF186" s="364">
        <f t="shared" si="133"/>
        <v>0</v>
      </c>
      <c r="AG186" s="242">
        <f>T$51+V$51+X$51+Z$51+AB$51+AD$51+AF$51</f>
        <v>0</v>
      </c>
      <c r="AH186" s="218" t="str">
        <f t="shared" si="136"/>
        <v/>
      </c>
      <c r="AI186" s="242">
        <f t="shared" si="134"/>
        <v>0</v>
      </c>
      <c r="AJ186" s="503"/>
      <c r="AK186" s="491"/>
      <c r="AL186" s="494"/>
      <c r="AM186" s="503"/>
      <c r="AN186" s="491"/>
      <c r="AO186" s="169"/>
      <c r="AP186" s="169"/>
      <c r="AQ186" s="330"/>
      <c r="AR186" s="379"/>
      <c r="AS186" s="330"/>
      <c r="AT186" s="330"/>
      <c r="AU186" s="330"/>
      <c r="AV186" s="330"/>
      <c r="AW186" s="330"/>
      <c r="AX186" s="330"/>
      <c r="AY186" s="497"/>
      <c r="AZ186" s="594"/>
      <c r="BA186" s="170" t="str">
        <f t="shared" si="159"/>
        <v>No aplica</v>
      </c>
      <c r="BB186" s="580"/>
      <c r="BC186" s="170" t="str">
        <f t="shared" si="132"/>
        <v>No aplica</v>
      </c>
      <c r="BD186" s="200" t="str">
        <f t="shared" si="135"/>
        <v>No aplica</v>
      </c>
      <c r="BE186" s="580"/>
      <c r="BF186" s="580"/>
      <c r="BG186" s="580"/>
      <c r="BH186" s="580"/>
      <c r="BI186" s="580"/>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s="23"/>
      <c r="CV186" s="23"/>
      <c r="CW186" s="23"/>
      <c r="CX186"/>
      <c r="CY186"/>
      <c r="CZ186"/>
      <c r="DA186"/>
      <c r="DB186"/>
      <c r="DC186"/>
      <c r="DD186"/>
      <c r="DE186"/>
      <c r="DF186"/>
      <c r="DG186"/>
      <c r="DH186"/>
      <c r="DI186" s="15"/>
    </row>
    <row r="187" spans="1:113" ht="15.75" hidden="1" customHeight="1" thickBot="1" x14ac:dyDescent="0.3">
      <c r="A187" s="573"/>
      <c r="B187" s="167">
        <f t="shared" si="167"/>
        <v>8</v>
      </c>
      <c r="C187" s="199"/>
      <c r="D187" s="199"/>
      <c r="E187" s="201"/>
      <c r="F187" s="583"/>
      <c r="G187" s="164"/>
      <c r="H187" s="503"/>
      <c r="I187" s="491"/>
      <c r="J187" s="494"/>
      <c r="K187" s="503"/>
      <c r="L187" s="491"/>
      <c r="M187" s="488"/>
      <c r="N187" s="527"/>
      <c r="O187" s="381"/>
      <c r="P187" s="301"/>
      <c r="Q187" s="292"/>
      <c r="R187" s="361"/>
      <c r="S187" s="381"/>
      <c r="T187" s="364">
        <f t="shared" si="125"/>
        <v>0</v>
      </c>
      <c r="U187" s="381"/>
      <c r="V187" s="364">
        <f t="shared" si="126"/>
        <v>0</v>
      </c>
      <c r="W187" s="381"/>
      <c r="X187" s="364">
        <f t="shared" si="127"/>
        <v>0</v>
      </c>
      <c r="Y187" s="381"/>
      <c r="Z187" s="364">
        <f t="shared" si="128"/>
        <v>0</v>
      </c>
      <c r="AA187" s="381"/>
      <c r="AB187" s="364">
        <f t="shared" si="129"/>
        <v>0</v>
      </c>
      <c r="AC187" s="381"/>
      <c r="AD187" s="364">
        <f t="shared" si="130"/>
        <v>0</v>
      </c>
      <c r="AE187" s="381"/>
      <c r="AF187" s="364">
        <f t="shared" si="133"/>
        <v>0</v>
      </c>
      <c r="AG187" s="242">
        <f>T$52+V$52+X$52+Z$52+AB$52+AD$52+AF$52</f>
        <v>0</v>
      </c>
      <c r="AH187" s="218" t="str">
        <f t="shared" si="136"/>
        <v/>
      </c>
      <c r="AI187" s="242">
        <f t="shared" si="134"/>
        <v>0</v>
      </c>
      <c r="AJ187" s="503"/>
      <c r="AK187" s="491"/>
      <c r="AL187" s="494"/>
      <c r="AM187" s="503"/>
      <c r="AN187" s="491"/>
      <c r="AO187" s="169"/>
      <c r="AP187" s="169"/>
      <c r="AQ187" s="330"/>
      <c r="AR187" s="379"/>
      <c r="AS187" s="330"/>
      <c r="AT187" s="330"/>
      <c r="AU187" s="330"/>
      <c r="AV187" s="330"/>
      <c r="AW187" s="330"/>
      <c r="AX187" s="330"/>
      <c r="AY187" s="497"/>
      <c r="AZ187" s="594"/>
      <c r="BA187" s="170" t="str">
        <f t="shared" si="159"/>
        <v>No aplica</v>
      </c>
      <c r="BB187" s="580"/>
      <c r="BC187" s="170" t="str">
        <f t="shared" si="132"/>
        <v>No aplica</v>
      </c>
      <c r="BD187" s="200" t="str">
        <f t="shared" si="135"/>
        <v>No aplica</v>
      </c>
      <c r="BE187" s="580"/>
      <c r="BF187" s="580"/>
      <c r="BG187" s="580"/>
      <c r="BH187" s="580"/>
      <c r="BI187" s="580"/>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s="23"/>
      <c r="CV187" s="23"/>
      <c r="CW187" s="23"/>
      <c r="CX187"/>
      <c r="CY187"/>
      <c r="CZ187"/>
      <c r="DA187"/>
      <c r="DB187"/>
      <c r="DC187"/>
      <c r="DD187"/>
      <c r="DE187"/>
      <c r="DF187"/>
      <c r="DG187"/>
      <c r="DH187"/>
      <c r="DI187" s="15"/>
    </row>
    <row r="188" spans="1:113" ht="15.75" hidden="1" customHeight="1" thickBot="1" x14ac:dyDescent="0.3">
      <c r="A188" s="573"/>
      <c r="B188" s="167">
        <f t="shared" si="167"/>
        <v>9</v>
      </c>
      <c r="C188" s="199"/>
      <c r="D188" s="199"/>
      <c r="E188" s="201"/>
      <c r="F188" s="584"/>
      <c r="G188" s="164"/>
      <c r="H188" s="515"/>
      <c r="I188" s="492"/>
      <c r="J188" s="495"/>
      <c r="K188" s="515"/>
      <c r="L188" s="492"/>
      <c r="M188" s="489"/>
      <c r="N188" s="527"/>
      <c r="O188" s="381"/>
      <c r="P188" s="301"/>
      <c r="Q188" s="292"/>
      <c r="R188" s="361"/>
      <c r="S188" s="381"/>
      <c r="T188" s="364">
        <f t="shared" si="125"/>
        <v>0</v>
      </c>
      <c r="U188" s="381"/>
      <c r="V188" s="364">
        <f t="shared" si="126"/>
        <v>0</v>
      </c>
      <c r="W188" s="381"/>
      <c r="X188" s="364">
        <f t="shared" si="127"/>
        <v>0</v>
      </c>
      <c r="Y188" s="381"/>
      <c r="Z188" s="364">
        <f t="shared" si="128"/>
        <v>0</v>
      </c>
      <c r="AA188" s="381"/>
      <c r="AB188" s="364">
        <f t="shared" si="129"/>
        <v>0</v>
      </c>
      <c r="AC188" s="381"/>
      <c r="AD188" s="364">
        <f t="shared" si="130"/>
        <v>0</v>
      </c>
      <c r="AE188" s="381"/>
      <c r="AF188" s="364">
        <f t="shared" si="133"/>
        <v>0</v>
      </c>
      <c r="AG188" s="242">
        <f>T$53+V$53+X$53+Z$53+AB$53+AD$53+AF$53</f>
        <v>0</v>
      </c>
      <c r="AH188" s="218" t="str">
        <f t="shared" si="136"/>
        <v/>
      </c>
      <c r="AI188" s="242">
        <f t="shared" si="134"/>
        <v>0</v>
      </c>
      <c r="AJ188" s="515"/>
      <c r="AK188" s="492"/>
      <c r="AL188" s="495"/>
      <c r="AM188" s="515"/>
      <c r="AN188" s="491"/>
      <c r="AO188" s="169"/>
      <c r="AP188" s="169"/>
      <c r="AQ188" s="330"/>
      <c r="AR188" s="379"/>
      <c r="AS188" s="330"/>
      <c r="AT188" s="330"/>
      <c r="AU188" s="330"/>
      <c r="AV188" s="330"/>
      <c r="AW188" s="330"/>
      <c r="AX188" s="330"/>
      <c r="AY188" s="498"/>
      <c r="AZ188" s="595"/>
      <c r="BA188" s="170" t="str">
        <f t="shared" si="159"/>
        <v>No aplica</v>
      </c>
      <c r="BB188" s="581"/>
      <c r="BC188" s="170" t="str">
        <f t="shared" si="132"/>
        <v>No aplica</v>
      </c>
      <c r="BD188" s="200" t="str">
        <f t="shared" si="135"/>
        <v>No aplica</v>
      </c>
      <c r="BE188" s="581"/>
      <c r="BF188" s="581"/>
      <c r="BG188" s="581"/>
      <c r="BH188" s="581"/>
      <c r="BI188" s="581"/>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s="23"/>
      <c r="CV188" s="23"/>
      <c r="CW188" s="23"/>
      <c r="CX188"/>
      <c r="CY188"/>
      <c r="CZ188"/>
      <c r="DA188"/>
      <c r="DB188"/>
      <c r="DC188"/>
      <c r="DD188"/>
      <c r="DE188"/>
      <c r="DF188"/>
      <c r="DG188"/>
      <c r="DH188"/>
      <c r="DI188" s="15"/>
    </row>
    <row r="189" spans="1:113" ht="15.75" hidden="1" customHeight="1" thickBot="1" x14ac:dyDescent="0.3">
      <c r="A189" s="573" t="s">
        <v>224</v>
      </c>
      <c r="B189" s="167">
        <v>1</v>
      </c>
      <c r="C189" s="199"/>
      <c r="D189" s="199"/>
      <c r="E189" s="164"/>
      <c r="F189" s="538"/>
      <c r="G189" s="164"/>
      <c r="H189" s="514"/>
      <c r="I189" s="490" t="str">
        <f>IF(H189=5,"Mas de una vez al año",IF(H189=4,"Al menos una vez en el ultimo año",IF(H189=3,"Al menos una vez en los ultimos 2 años",IF(H189=2,"Al menos una vez en los ultimos 5 años","No se ha presentado en los ultimos 5 años"))))</f>
        <v>No se ha presentado en los ultimos 5 años</v>
      </c>
      <c r="J189" s="493" t="str">
        <f>CONCATENATE(H$54,K$54)</f>
        <v/>
      </c>
      <c r="K189" s="514"/>
      <c r="L189" s="490" t="str">
        <f t="shared" ref="L189" si="175">IF(AM189=5,"Catastrófico - Tendría desastrosas consecuencias o efectos sobre la institución",IF(AM189=4,"Mayor - Tendría altas consecuencias o efectos sobre la institución",IF(AM189=3,"Moderado - Tendría medianas consecuencias o efectos sobre la institución",IF(AM189=2,"Menos - Tendría bajo impacto o efecto sobre la institución",IF(AM189=1,"Insignificante - tendría consecuencias o efectos mínimos en la institución","Digite Valor entre 1 y 5")))))</f>
        <v>Digite Valor entre 1 y 5</v>
      </c>
      <c r="M189" s="487" t="str">
        <f t="shared" ref="M189" si="176">IF(L189="Digite Valor entre 1 y 5","",IF(L189="Digite Valor entre 1 y 5","",IF(COUNTIF(CH$10:CH$17,CONCATENATE(H189,K189)),CH$9,IF(COUNTIF(CI$10:CI$17,CONCATENATE(H189,K189)),CI$9,IF(COUNTIF(CJ$10:CJ$13,CONCATENATE(H189,K189)),CJ$9,CK$9)))))</f>
        <v/>
      </c>
      <c r="N189" s="527" t="str">
        <f t="shared" ref="N189" si="177">IF(M189=CH$9,"E",IF(M189=CI$9,"A",IF(M189=CJ$9,"M",IF(M189=CK$9,"B",""))))</f>
        <v/>
      </c>
      <c r="O189" s="381"/>
      <c r="P189" s="302"/>
      <c r="Q189" s="292"/>
      <c r="R189" s="361"/>
      <c r="S189" s="381"/>
      <c r="T189" s="364">
        <f t="shared" si="125"/>
        <v>0</v>
      </c>
      <c r="U189" s="381"/>
      <c r="V189" s="364">
        <f t="shared" si="126"/>
        <v>0</v>
      </c>
      <c r="W189" s="381"/>
      <c r="X189" s="364">
        <f t="shared" si="127"/>
        <v>0</v>
      </c>
      <c r="Y189" s="381"/>
      <c r="Z189" s="364">
        <f t="shared" si="128"/>
        <v>0</v>
      </c>
      <c r="AA189" s="381"/>
      <c r="AB189" s="364">
        <f t="shared" si="129"/>
        <v>0</v>
      </c>
      <c r="AC189" s="381"/>
      <c r="AD189" s="364">
        <f t="shared" si="130"/>
        <v>0</v>
      </c>
      <c r="AE189" s="381"/>
      <c r="AF189" s="364">
        <f t="shared" si="133"/>
        <v>0</v>
      </c>
      <c r="AG189" s="242">
        <f t="shared" ref="AG189:AG194" si="178">T189+V189+X189+Z189+AB189+AD189+AF189</f>
        <v>0</v>
      </c>
      <c r="AH189" s="218" t="str">
        <f t="shared" si="136"/>
        <v/>
      </c>
      <c r="AI189" s="242">
        <f t="shared" si="134"/>
        <v>0</v>
      </c>
      <c r="AJ189" s="514" t="str">
        <f>BG189</f>
        <v/>
      </c>
      <c r="AK189" s="490" t="str">
        <f>IF(AJ189=5,"Mas de una vez al año",IF(AJ189=4,"Al menos una vez en el ultimo año",IF(AJ189=3,"Al menos una vez en los ultimos 2 años",IF(AJ189=2,"Al menos una vez en los ultimos 5 años","No se ha presentado en los ultimos 5 años"))))</f>
        <v>No se ha presentado en los ultimos 5 años</v>
      </c>
      <c r="AL189" s="493" t="str">
        <f>BH189</f>
        <v/>
      </c>
      <c r="AM189" s="514" t="str">
        <f>BI189</f>
        <v/>
      </c>
      <c r="AN189" s="491" t="str">
        <f t="shared" ref="AN189" si="179">IF(AM189=5,"Catastrófico - Tendría desastrosas consecuencias o efectos sobre la institución",IF(AM189=4,"Mayor - Tendría altas consecuencias o efectos sobre la institución",IF(AM189=3,"Moderado - Tendría medianas consecuencias o efectos sobre la institución",IF(AM189=2,"Menos - Tendría bajo impacto o efecto sobre la institución",IF(AM189=1,"Insignificante - tendría consecuencias o efectos mínimos en la institución","Digite Valor entre 1 y 5")))))</f>
        <v>Digite Valor entre 1 y 5</v>
      </c>
      <c r="AO189" s="169"/>
      <c r="AP189" s="169"/>
      <c r="AQ189" s="324"/>
      <c r="AR189" s="379"/>
      <c r="AS189" s="324"/>
      <c r="AT189" s="375"/>
      <c r="AU189" s="56"/>
      <c r="AV189" s="56"/>
      <c r="AW189" s="374"/>
      <c r="AX189" s="374"/>
      <c r="AY189" s="496"/>
      <c r="AZ189" s="593">
        <f>H189</f>
        <v>0</v>
      </c>
      <c r="BA189" s="170" t="str">
        <f t="shared" si="159"/>
        <v>No aplica</v>
      </c>
      <c r="BB189" s="579">
        <f>K189</f>
        <v>0</v>
      </c>
      <c r="BC189" s="170" t="str">
        <f t="shared" si="132"/>
        <v>No aplica</v>
      </c>
      <c r="BD189" s="200" t="str">
        <f t="shared" si="135"/>
        <v>No aplica0</v>
      </c>
      <c r="BE189" s="579" t="str">
        <f t="shared" ref="BE189" si="180">IF(R189="","",SUMIF(R189:R197,"Afecta la Probabilidad",BA189:BA197))</f>
        <v/>
      </c>
      <c r="BF189" s="579" t="str">
        <f t="shared" ref="BF189" si="181">IF(R189="","",SUMIF(R189:R197,"Afecta el Impacto",BC189:BC197))</f>
        <v/>
      </c>
      <c r="BG189" s="579" t="str">
        <f>IF(BE189="","",IF(H189-BE189&lt;=0,1,H189-BE189))</f>
        <v/>
      </c>
      <c r="BH189" s="579" t="str">
        <f>CONCATENATE(BG189,BI189)</f>
        <v/>
      </c>
      <c r="BI189" s="579" t="str">
        <f>IF(K189="","",IF(K189-BF189&lt;0,1,K189-BF189))</f>
        <v/>
      </c>
      <c r="BJ189"/>
      <c r="BK189"/>
      <c r="BL189"/>
      <c r="BM189"/>
      <c r="BN189"/>
      <c r="BO189"/>
      <c r="BP189"/>
      <c r="BQ189"/>
      <c r="BR189"/>
      <c r="BS189"/>
      <c r="BT189"/>
      <c r="BU189"/>
      <c r="BV189"/>
      <c r="BW189"/>
      <c r="BX189"/>
      <c r="BY189"/>
      <c r="BZ189"/>
      <c r="CA189"/>
      <c r="CB189"/>
      <c r="CC189"/>
      <c r="CD189"/>
      <c r="CE189"/>
      <c r="CF189"/>
      <c r="CG189"/>
      <c r="CH189" s="98"/>
      <c r="CI189" s="98"/>
      <c r="CJ189" s="98"/>
      <c r="CK189" s="98"/>
      <c r="CL189"/>
      <c r="CM189"/>
      <c r="CN189"/>
      <c r="CO189"/>
      <c r="CP189"/>
      <c r="CQ189"/>
      <c r="CR189"/>
      <c r="CS189"/>
      <c r="CT189"/>
      <c r="CU189" s="23"/>
      <c r="CV189" s="23"/>
      <c r="CW189" s="23"/>
      <c r="CX189"/>
      <c r="CY189"/>
      <c r="CZ189"/>
      <c r="DA189"/>
      <c r="DB189"/>
      <c r="DC189"/>
      <c r="DD189"/>
      <c r="DE189"/>
      <c r="DF189"/>
      <c r="DG189"/>
      <c r="DH189"/>
      <c r="DI189" s="15"/>
    </row>
    <row r="190" spans="1:113" ht="43.5" hidden="1" customHeight="1" thickBot="1" x14ac:dyDescent="0.3">
      <c r="A190" s="573"/>
      <c r="B190" s="167">
        <f t="shared" ref="B190:B206" si="182">B189+1</f>
        <v>2</v>
      </c>
      <c r="C190" s="199"/>
      <c r="D190" s="199"/>
      <c r="E190" s="164"/>
      <c r="F190" s="539"/>
      <c r="G190" s="164"/>
      <c r="H190" s="503"/>
      <c r="I190" s="491"/>
      <c r="J190" s="494"/>
      <c r="K190" s="503"/>
      <c r="L190" s="491"/>
      <c r="M190" s="488"/>
      <c r="N190" s="527"/>
      <c r="O190" s="381"/>
      <c r="P190" s="302"/>
      <c r="Q190" s="292"/>
      <c r="R190" s="361"/>
      <c r="S190" s="381"/>
      <c r="T190" s="364">
        <f t="shared" si="125"/>
        <v>0</v>
      </c>
      <c r="U190" s="381"/>
      <c r="V190" s="364">
        <f t="shared" si="126"/>
        <v>0</v>
      </c>
      <c r="W190" s="381"/>
      <c r="X190" s="364">
        <f t="shared" si="127"/>
        <v>0</v>
      </c>
      <c r="Y190" s="381"/>
      <c r="Z190" s="364">
        <f t="shared" si="128"/>
        <v>0</v>
      </c>
      <c r="AA190" s="381"/>
      <c r="AB190" s="364">
        <f t="shared" si="129"/>
        <v>0</v>
      </c>
      <c r="AC190" s="381"/>
      <c r="AD190" s="364">
        <f t="shared" si="130"/>
        <v>0</v>
      </c>
      <c r="AE190" s="381"/>
      <c r="AF190" s="364">
        <f t="shared" si="133"/>
        <v>0</v>
      </c>
      <c r="AG190" s="242">
        <f t="shared" si="178"/>
        <v>0</v>
      </c>
      <c r="AH190" s="218" t="str">
        <f t="shared" si="136"/>
        <v/>
      </c>
      <c r="AI190" s="242">
        <f t="shared" si="134"/>
        <v>0</v>
      </c>
      <c r="AJ190" s="503"/>
      <c r="AK190" s="491"/>
      <c r="AL190" s="494"/>
      <c r="AM190" s="503"/>
      <c r="AN190" s="491"/>
      <c r="AO190" s="169"/>
      <c r="AP190" s="169"/>
      <c r="AQ190" s="330"/>
      <c r="AR190" s="379"/>
      <c r="AS190" s="375"/>
      <c r="AT190" s="375"/>
      <c r="AU190" s="56"/>
      <c r="AV190" s="56"/>
      <c r="AW190" s="374"/>
      <c r="AX190" s="335"/>
      <c r="AY190" s="497"/>
      <c r="AZ190" s="594"/>
      <c r="BA190" s="170" t="str">
        <f t="shared" si="159"/>
        <v>No aplica</v>
      </c>
      <c r="BB190" s="580"/>
      <c r="BC190" s="170" t="str">
        <f t="shared" si="132"/>
        <v>No aplica</v>
      </c>
      <c r="BD190" s="200" t="str">
        <f t="shared" si="135"/>
        <v>No aplica</v>
      </c>
      <c r="BE190" s="580"/>
      <c r="BF190" s="580"/>
      <c r="BG190" s="580"/>
      <c r="BH190" s="580"/>
      <c r="BI190" s="58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s="23"/>
      <c r="CV190" s="23"/>
      <c r="CW190" s="23"/>
      <c r="CX190"/>
      <c r="CY190"/>
      <c r="CZ190"/>
      <c r="DA190"/>
      <c r="DB190"/>
      <c r="DC190"/>
      <c r="DD190"/>
      <c r="DE190"/>
      <c r="DF190"/>
      <c r="DG190"/>
      <c r="DH190"/>
      <c r="DI190" s="15"/>
    </row>
    <row r="191" spans="1:113" ht="16.5" hidden="1" customHeight="1" thickBot="1" x14ac:dyDescent="0.3">
      <c r="A191" s="573"/>
      <c r="B191" s="167">
        <f t="shared" si="182"/>
        <v>3</v>
      </c>
      <c r="C191" s="199"/>
      <c r="D191" s="199"/>
      <c r="E191" s="198"/>
      <c r="F191" s="539"/>
      <c r="G191" s="164"/>
      <c r="H191" s="503"/>
      <c r="I191" s="491"/>
      <c r="J191" s="494"/>
      <c r="K191" s="503"/>
      <c r="L191" s="491"/>
      <c r="M191" s="488"/>
      <c r="N191" s="527"/>
      <c r="O191" s="381"/>
      <c r="P191" s="303"/>
      <c r="Q191" s="292"/>
      <c r="R191" s="361"/>
      <c r="S191" s="381"/>
      <c r="T191" s="364">
        <f t="shared" si="125"/>
        <v>0</v>
      </c>
      <c r="U191" s="381"/>
      <c r="V191" s="364">
        <f t="shared" si="126"/>
        <v>0</v>
      </c>
      <c r="W191" s="381"/>
      <c r="X191" s="364">
        <f t="shared" si="127"/>
        <v>0</v>
      </c>
      <c r="Y191" s="381"/>
      <c r="Z191" s="364">
        <f t="shared" si="128"/>
        <v>0</v>
      </c>
      <c r="AA191" s="381"/>
      <c r="AB191" s="364">
        <f t="shared" si="129"/>
        <v>0</v>
      </c>
      <c r="AC191" s="381"/>
      <c r="AD191" s="364">
        <f t="shared" si="130"/>
        <v>0</v>
      </c>
      <c r="AE191" s="381"/>
      <c r="AF191" s="364">
        <f t="shared" si="133"/>
        <v>0</v>
      </c>
      <c r="AG191" s="242">
        <f t="shared" si="178"/>
        <v>0</v>
      </c>
      <c r="AH191" s="218" t="str">
        <f t="shared" si="136"/>
        <v/>
      </c>
      <c r="AI191" s="242">
        <f t="shared" si="134"/>
        <v>0</v>
      </c>
      <c r="AJ191" s="503"/>
      <c r="AK191" s="491"/>
      <c r="AL191" s="494"/>
      <c r="AM191" s="503"/>
      <c r="AN191" s="491"/>
      <c r="AO191" s="169"/>
      <c r="AP191" s="169"/>
      <c r="AQ191" s="330"/>
      <c r="AR191" s="379"/>
      <c r="AS191" s="330"/>
      <c r="AT191" s="330"/>
      <c r="AU191" s="330"/>
      <c r="AV191" s="330"/>
      <c r="AW191" s="330"/>
      <c r="AX191" s="336"/>
      <c r="AY191" s="497"/>
      <c r="AZ191" s="594"/>
      <c r="BA191" s="170" t="str">
        <f t="shared" si="159"/>
        <v>No aplica</v>
      </c>
      <c r="BB191" s="580"/>
      <c r="BC191" s="170" t="str">
        <f t="shared" si="132"/>
        <v>No aplica</v>
      </c>
      <c r="BD191" s="200" t="str">
        <f t="shared" si="135"/>
        <v>No aplica</v>
      </c>
      <c r="BE191" s="580"/>
      <c r="BF191" s="580"/>
      <c r="BG191" s="580"/>
      <c r="BH191" s="580"/>
      <c r="BI191" s="580"/>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s="23"/>
      <c r="CV191" s="23"/>
      <c r="CW191" s="23"/>
      <c r="CX191"/>
      <c r="CY191"/>
      <c r="CZ191"/>
      <c r="DA191"/>
      <c r="DB191"/>
      <c r="DC191"/>
      <c r="DD191"/>
      <c r="DE191"/>
      <c r="DF191"/>
      <c r="DG191"/>
      <c r="DH191"/>
      <c r="DI191" s="15"/>
    </row>
    <row r="192" spans="1:113" ht="15.75" hidden="1" customHeight="1" thickBot="1" x14ac:dyDescent="0.3">
      <c r="A192" s="573"/>
      <c r="B192" s="167">
        <f t="shared" si="182"/>
        <v>4</v>
      </c>
      <c r="C192" s="199"/>
      <c r="D192" s="199"/>
      <c r="E192" s="201"/>
      <c r="F192" s="539"/>
      <c r="G192" s="164"/>
      <c r="H192" s="503"/>
      <c r="I192" s="491"/>
      <c r="J192" s="494"/>
      <c r="K192" s="503"/>
      <c r="L192" s="491"/>
      <c r="M192" s="488"/>
      <c r="N192" s="527"/>
      <c r="O192" s="381"/>
      <c r="P192" s="301"/>
      <c r="Q192" s="292"/>
      <c r="R192" s="361"/>
      <c r="S192" s="381"/>
      <c r="T192" s="364">
        <f t="shared" si="125"/>
        <v>0</v>
      </c>
      <c r="U192" s="381"/>
      <c r="V192" s="364">
        <f t="shared" si="126"/>
        <v>0</v>
      </c>
      <c r="W192" s="381"/>
      <c r="X192" s="364">
        <f t="shared" si="127"/>
        <v>0</v>
      </c>
      <c r="Y192" s="381"/>
      <c r="Z192" s="364">
        <f t="shared" si="128"/>
        <v>0</v>
      </c>
      <c r="AA192" s="381"/>
      <c r="AB192" s="364">
        <f t="shared" si="129"/>
        <v>0</v>
      </c>
      <c r="AC192" s="381"/>
      <c r="AD192" s="364">
        <f t="shared" si="130"/>
        <v>0</v>
      </c>
      <c r="AE192" s="381"/>
      <c r="AF192" s="364">
        <f t="shared" si="133"/>
        <v>0</v>
      </c>
      <c r="AG192" s="242">
        <f t="shared" si="178"/>
        <v>0</v>
      </c>
      <c r="AH192" s="218" t="str">
        <f t="shared" si="136"/>
        <v/>
      </c>
      <c r="AI192" s="242">
        <f t="shared" si="134"/>
        <v>0</v>
      </c>
      <c r="AJ192" s="503"/>
      <c r="AK192" s="491"/>
      <c r="AL192" s="494"/>
      <c r="AM192" s="503"/>
      <c r="AN192" s="491"/>
      <c r="AO192" s="169"/>
      <c r="AP192" s="169"/>
      <c r="AQ192" s="330"/>
      <c r="AR192" s="379"/>
      <c r="AS192" s="330"/>
      <c r="AT192" s="330"/>
      <c r="AU192" s="330"/>
      <c r="AV192" s="330"/>
      <c r="AW192" s="330"/>
      <c r="AX192" s="330"/>
      <c r="AY192" s="497"/>
      <c r="AZ192" s="594"/>
      <c r="BA192" s="170" t="str">
        <f t="shared" si="159"/>
        <v>No aplica</v>
      </c>
      <c r="BB192" s="580"/>
      <c r="BC192" s="170" t="str">
        <f t="shared" si="132"/>
        <v>No aplica</v>
      </c>
      <c r="BD192" s="200" t="str">
        <f t="shared" si="135"/>
        <v>No aplica</v>
      </c>
      <c r="BE192" s="580"/>
      <c r="BF192" s="580"/>
      <c r="BG192" s="580"/>
      <c r="BH192" s="580"/>
      <c r="BI192" s="580"/>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s="23"/>
      <c r="CV192" s="23"/>
      <c r="CW192" s="23"/>
      <c r="CX192"/>
      <c r="CY192"/>
      <c r="CZ192"/>
      <c r="DA192"/>
      <c r="DB192"/>
      <c r="DC192"/>
      <c r="DD192"/>
      <c r="DE192"/>
      <c r="DF192"/>
      <c r="DG192"/>
      <c r="DH192"/>
      <c r="DI192" s="15"/>
    </row>
    <row r="193" spans="1:113" ht="15.75" hidden="1" customHeight="1" thickBot="1" x14ac:dyDescent="0.3">
      <c r="A193" s="573"/>
      <c r="B193" s="167">
        <f t="shared" si="182"/>
        <v>5</v>
      </c>
      <c r="C193" s="199"/>
      <c r="D193" s="199"/>
      <c r="E193" s="201"/>
      <c r="F193" s="539"/>
      <c r="G193" s="164"/>
      <c r="H193" s="503"/>
      <c r="I193" s="491"/>
      <c r="J193" s="494"/>
      <c r="K193" s="503"/>
      <c r="L193" s="491"/>
      <c r="M193" s="488"/>
      <c r="N193" s="527"/>
      <c r="O193" s="381"/>
      <c r="P193" s="301"/>
      <c r="Q193" s="292"/>
      <c r="R193" s="361"/>
      <c r="S193" s="381"/>
      <c r="T193" s="364">
        <f t="shared" si="125"/>
        <v>0</v>
      </c>
      <c r="U193" s="381"/>
      <c r="V193" s="364">
        <f t="shared" si="126"/>
        <v>0</v>
      </c>
      <c r="W193" s="381"/>
      <c r="X193" s="364">
        <f t="shared" si="127"/>
        <v>0</v>
      </c>
      <c r="Y193" s="381"/>
      <c r="Z193" s="364">
        <f t="shared" si="128"/>
        <v>0</v>
      </c>
      <c r="AA193" s="381"/>
      <c r="AB193" s="364">
        <f t="shared" si="129"/>
        <v>0</v>
      </c>
      <c r="AC193" s="381"/>
      <c r="AD193" s="364">
        <f t="shared" si="130"/>
        <v>0</v>
      </c>
      <c r="AE193" s="381"/>
      <c r="AF193" s="364">
        <f t="shared" si="133"/>
        <v>0</v>
      </c>
      <c r="AG193" s="242">
        <f t="shared" si="178"/>
        <v>0</v>
      </c>
      <c r="AH193" s="218" t="str">
        <f t="shared" si="136"/>
        <v/>
      </c>
      <c r="AI193" s="242">
        <f t="shared" si="134"/>
        <v>0</v>
      </c>
      <c r="AJ193" s="503"/>
      <c r="AK193" s="491"/>
      <c r="AL193" s="494"/>
      <c r="AM193" s="503"/>
      <c r="AN193" s="491"/>
      <c r="AO193" s="169"/>
      <c r="AP193" s="169"/>
      <c r="AQ193" s="330"/>
      <c r="AR193" s="379"/>
      <c r="AS193" s="330"/>
      <c r="AT193" s="330"/>
      <c r="AU193" s="330"/>
      <c r="AV193" s="330"/>
      <c r="AW193" s="330"/>
      <c r="AX193" s="330"/>
      <c r="AY193" s="497"/>
      <c r="AZ193" s="594"/>
      <c r="BA193" s="170" t="str">
        <f t="shared" si="159"/>
        <v>No aplica</v>
      </c>
      <c r="BB193" s="580"/>
      <c r="BC193" s="170" t="str">
        <f t="shared" si="132"/>
        <v>No aplica</v>
      </c>
      <c r="BD193" s="200" t="str">
        <f t="shared" si="135"/>
        <v>No aplica</v>
      </c>
      <c r="BE193" s="580"/>
      <c r="BF193" s="580"/>
      <c r="BG193" s="580"/>
      <c r="BH193" s="580"/>
      <c r="BI193" s="580"/>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s="23"/>
      <c r="CV193" s="23"/>
      <c r="CW193" s="23"/>
      <c r="CX193"/>
      <c r="CY193"/>
      <c r="CZ193"/>
      <c r="DA193"/>
      <c r="DB193"/>
      <c r="DC193"/>
      <c r="DD193"/>
      <c r="DE193"/>
      <c r="DF193"/>
      <c r="DG193"/>
      <c r="DH193"/>
      <c r="DI193" s="15"/>
    </row>
    <row r="194" spans="1:113" ht="15.75" hidden="1" customHeight="1" thickBot="1" x14ac:dyDescent="0.3">
      <c r="A194" s="573"/>
      <c r="B194" s="167">
        <f t="shared" si="182"/>
        <v>6</v>
      </c>
      <c r="C194" s="199"/>
      <c r="D194" s="199"/>
      <c r="E194" s="201"/>
      <c r="F194" s="539"/>
      <c r="G194" s="164"/>
      <c r="H194" s="503"/>
      <c r="I194" s="491"/>
      <c r="J194" s="494"/>
      <c r="K194" s="503"/>
      <c r="L194" s="491"/>
      <c r="M194" s="488"/>
      <c r="N194" s="527"/>
      <c r="O194" s="381"/>
      <c r="P194" s="301"/>
      <c r="Q194" s="292"/>
      <c r="R194" s="361"/>
      <c r="S194" s="381"/>
      <c r="T194" s="364">
        <f t="shared" si="125"/>
        <v>0</v>
      </c>
      <c r="U194" s="381"/>
      <c r="V194" s="364">
        <f t="shared" si="126"/>
        <v>0</v>
      </c>
      <c r="W194" s="381"/>
      <c r="X194" s="364">
        <f t="shared" si="127"/>
        <v>0</v>
      </c>
      <c r="Y194" s="381"/>
      <c r="Z194" s="364">
        <f t="shared" si="128"/>
        <v>0</v>
      </c>
      <c r="AA194" s="381"/>
      <c r="AB194" s="364">
        <f t="shared" si="129"/>
        <v>0</v>
      </c>
      <c r="AC194" s="381"/>
      <c r="AD194" s="364">
        <f t="shared" si="130"/>
        <v>0</v>
      </c>
      <c r="AE194" s="381"/>
      <c r="AF194" s="364">
        <f t="shared" si="133"/>
        <v>0</v>
      </c>
      <c r="AG194" s="242">
        <f t="shared" si="178"/>
        <v>0</v>
      </c>
      <c r="AH194" s="218" t="str">
        <f t="shared" si="136"/>
        <v/>
      </c>
      <c r="AI194" s="242">
        <f t="shared" si="134"/>
        <v>0</v>
      </c>
      <c r="AJ194" s="503"/>
      <c r="AK194" s="491"/>
      <c r="AL194" s="494"/>
      <c r="AM194" s="503"/>
      <c r="AN194" s="491"/>
      <c r="AO194" s="169"/>
      <c r="AP194" s="169"/>
      <c r="AQ194" s="330"/>
      <c r="AR194" s="379"/>
      <c r="AS194" s="330"/>
      <c r="AT194" s="330"/>
      <c r="AU194" s="330"/>
      <c r="AV194" s="330"/>
      <c r="AW194" s="330"/>
      <c r="AX194" s="330"/>
      <c r="AY194" s="497"/>
      <c r="AZ194" s="594"/>
      <c r="BA194" s="170" t="str">
        <f t="shared" si="159"/>
        <v>No aplica</v>
      </c>
      <c r="BB194" s="580"/>
      <c r="BC194" s="170" t="str">
        <f t="shared" si="132"/>
        <v>No aplica</v>
      </c>
      <c r="BD194" s="200" t="str">
        <f t="shared" si="135"/>
        <v>No aplica</v>
      </c>
      <c r="BE194" s="580"/>
      <c r="BF194" s="580"/>
      <c r="BG194" s="580"/>
      <c r="BH194" s="580"/>
      <c r="BI194" s="580"/>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s="23"/>
      <c r="CV194" s="23"/>
      <c r="CW194" s="23"/>
      <c r="CX194"/>
      <c r="CY194"/>
      <c r="CZ194"/>
      <c r="DA194"/>
      <c r="DB194"/>
      <c r="DC194"/>
      <c r="DD194"/>
      <c r="DE194"/>
      <c r="DF194"/>
      <c r="DG194"/>
      <c r="DH194"/>
      <c r="DI194" s="15"/>
    </row>
    <row r="195" spans="1:113" ht="15.75" hidden="1" customHeight="1" thickBot="1" x14ac:dyDescent="0.3">
      <c r="A195" s="573"/>
      <c r="B195" s="167">
        <f t="shared" si="182"/>
        <v>7</v>
      </c>
      <c r="C195" s="199"/>
      <c r="D195" s="199"/>
      <c r="E195" s="201"/>
      <c r="F195" s="539"/>
      <c r="G195" s="164"/>
      <c r="H195" s="503"/>
      <c r="I195" s="491"/>
      <c r="J195" s="494"/>
      <c r="K195" s="503"/>
      <c r="L195" s="491"/>
      <c r="M195" s="488"/>
      <c r="N195" s="527"/>
      <c r="O195" s="381"/>
      <c r="P195" s="301"/>
      <c r="Q195" s="292"/>
      <c r="R195" s="361"/>
      <c r="S195" s="381"/>
      <c r="T195" s="364">
        <f t="shared" si="125"/>
        <v>0</v>
      </c>
      <c r="U195" s="381"/>
      <c r="V195" s="364">
        <f t="shared" si="126"/>
        <v>0</v>
      </c>
      <c r="W195" s="381"/>
      <c r="X195" s="364">
        <f t="shared" si="127"/>
        <v>0</v>
      </c>
      <c r="Y195" s="381"/>
      <c r="Z195" s="364">
        <f t="shared" si="128"/>
        <v>0</v>
      </c>
      <c r="AA195" s="381"/>
      <c r="AB195" s="364">
        <f t="shared" si="129"/>
        <v>0</v>
      </c>
      <c r="AC195" s="381"/>
      <c r="AD195" s="364">
        <f t="shared" si="130"/>
        <v>0</v>
      </c>
      <c r="AE195" s="381"/>
      <c r="AF195" s="364">
        <f t="shared" si="133"/>
        <v>0</v>
      </c>
      <c r="AG195" s="242">
        <f>T$51+V$51+X$51+Z$51+AB$51+AD$51+AF$51</f>
        <v>0</v>
      </c>
      <c r="AH195" s="218" t="str">
        <f t="shared" si="136"/>
        <v/>
      </c>
      <c r="AI195" s="242">
        <f t="shared" si="134"/>
        <v>0</v>
      </c>
      <c r="AJ195" s="503"/>
      <c r="AK195" s="491"/>
      <c r="AL195" s="494"/>
      <c r="AM195" s="503"/>
      <c r="AN195" s="491"/>
      <c r="AO195" s="169"/>
      <c r="AP195" s="169"/>
      <c r="AQ195" s="330"/>
      <c r="AR195" s="379"/>
      <c r="AS195" s="330"/>
      <c r="AT195" s="330"/>
      <c r="AU195" s="330"/>
      <c r="AV195" s="330"/>
      <c r="AW195" s="330"/>
      <c r="AX195" s="330"/>
      <c r="AY195" s="497"/>
      <c r="AZ195" s="594"/>
      <c r="BA195" s="170" t="str">
        <f t="shared" si="159"/>
        <v>No aplica</v>
      </c>
      <c r="BB195" s="580"/>
      <c r="BC195" s="170" t="str">
        <f t="shared" si="132"/>
        <v>No aplica</v>
      </c>
      <c r="BD195" s="200" t="str">
        <f t="shared" si="135"/>
        <v>No aplica</v>
      </c>
      <c r="BE195" s="580"/>
      <c r="BF195" s="580"/>
      <c r="BG195" s="580"/>
      <c r="BH195" s="580"/>
      <c r="BI195" s="580"/>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s="23"/>
      <c r="CV195" s="23"/>
      <c r="CW195" s="23"/>
      <c r="CX195"/>
      <c r="CY195"/>
      <c r="CZ195"/>
      <c r="DA195"/>
      <c r="DB195"/>
      <c r="DC195"/>
      <c r="DD195"/>
      <c r="DE195"/>
      <c r="DF195"/>
      <c r="DG195"/>
      <c r="DH195"/>
      <c r="DI195" s="15"/>
    </row>
    <row r="196" spans="1:113" ht="15.75" hidden="1" customHeight="1" thickBot="1" x14ac:dyDescent="0.3">
      <c r="A196" s="573"/>
      <c r="B196" s="167">
        <f t="shared" si="182"/>
        <v>8</v>
      </c>
      <c r="C196" s="199"/>
      <c r="D196" s="199"/>
      <c r="E196" s="201"/>
      <c r="F196" s="539"/>
      <c r="G196" s="164"/>
      <c r="H196" s="503"/>
      <c r="I196" s="491"/>
      <c r="J196" s="494"/>
      <c r="K196" s="503"/>
      <c r="L196" s="491"/>
      <c r="M196" s="488"/>
      <c r="N196" s="527"/>
      <c r="O196" s="381"/>
      <c r="P196" s="301"/>
      <c r="Q196" s="292"/>
      <c r="R196" s="361"/>
      <c r="S196" s="381"/>
      <c r="T196" s="364">
        <f t="shared" si="125"/>
        <v>0</v>
      </c>
      <c r="U196" s="381"/>
      <c r="V196" s="364">
        <f t="shared" si="126"/>
        <v>0</v>
      </c>
      <c r="W196" s="381"/>
      <c r="X196" s="364">
        <f t="shared" si="127"/>
        <v>0</v>
      </c>
      <c r="Y196" s="381"/>
      <c r="Z196" s="364">
        <f t="shared" si="128"/>
        <v>0</v>
      </c>
      <c r="AA196" s="381"/>
      <c r="AB196" s="364">
        <f t="shared" si="129"/>
        <v>0</v>
      </c>
      <c r="AC196" s="381"/>
      <c r="AD196" s="364">
        <f t="shared" si="130"/>
        <v>0</v>
      </c>
      <c r="AE196" s="381"/>
      <c r="AF196" s="364">
        <f t="shared" si="133"/>
        <v>0</v>
      </c>
      <c r="AG196" s="242">
        <f>T$52+V$52+X$52+Z$52+AB$52+AD$52+AF$52</f>
        <v>0</v>
      </c>
      <c r="AH196" s="218" t="str">
        <f t="shared" si="136"/>
        <v/>
      </c>
      <c r="AI196" s="242">
        <f t="shared" si="134"/>
        <v>0</v>
      </c>
      <c r="AJ196" s="503"/>
      <c r="AK196" s="491"/>
      <c r="AL196" s="494"/>
      <c r="AM196" s="503"/>
      <c r="AN196" s="491"/>
      <c r="AO196" s="169"/>
      <c r="AP196" s="169"/>
      <c r="AQ196" s="330"/>
      <c r="AR196" s="379"/>
      <c r="AS196" s="330"/>
      <c r="AT196" s="330"/>
      <c r="AU196" s="330"/>
      <c r="AV196" s="330"/>
      <c r="AW196" s="330"/>
      <c r="AX196" s="330"/>
      <c r="AY196" s="497"/>
      <c r="AZ196" s="594"/>
      <c r="BA196" s="170" t="str">
        <f t="shared" si="159"/>
        <v>No aplica</v>
      </c>
      <c r="BB196" s="580"/>
      <c r="BC196" s="170" t="str">
        <f t="shared" si="132"/>
        <v>No aplica</v>
      </c>
      <c r="BD196" s="200" t="str">
        <f t="shared" si="135"/>
        <v>No aplica</v>
      </c>
      <c r="BE196" s="580"/>
      <c r="BF196" s="580"/>
      <c r="BG196" s="580"/>
      <c r="BH196" s="580"/>
      <c r="BI196" s="580"/>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s="23"/>
      <c r="CV196" s="23"/>
      <c r="CW196" s="23"/>
      <c r="CX196"/>
      <c r="CY196"/>
      <c r="CZ196"/>
      <c r="DA196"/>
      <c r="DB196"/>
      <c r="DC196"/>
      <c r="DD196"/>
      <c r="DE196"/>
      <c r="DF196"/>
      <c r="DG196"/>
      <c r="DH196"/>
      <c r="DI196" s="15"/>
    </row>
    <row r="197" spans="1:113" ht="15.75" hidden="1" customHeight="1" thickBot="1" x14ac:dyDescent="0.3">
      <c r="A197" s="573"/>
      <c r="B197" s="167">
        <f t="shared" si="182"/>
        <v>9</v>
      </c>
      <c r="C197" s="199"/>
      <c r="D197" s="199"/>
      <c r="E197" s="201"/>
      <c r="F197" s="540"/>
      <c r="G197" s="164"/>
      <c r="H197" s="515"/>
      <c r="I197" s="492"/>
      <c r="J197" s="495"/>
      <c r="K197" s="515"/>
      <c r="L197" s="492"/>
      <c r="M197" s="489"/>
      <c r="N197" s="527"/>
      <c r="O197" s="381"/>
      <c r="P197" s="304"/>
      <c r="Q197" s="292"/>
      <c r="R197" s="361"/>
      <c r="S197" s="381"/>
      <c r="T197" s="364">
        <f t="shared" si="125"/>
        <v>0</v>
      </c>
      <c r="U197" s="381"/>
      <c r="V197" s="364">
        <f t="shared" si="126"/>
        <v>0</v>
      </c>
      <c r="W197" s="381"/>
      <c r="X197" s="364">
        <f t="shared" si="127"/>
        <v>0</v>
      </c>
      <c r="Y197" s="381"/>
      <c r="Z197" s="364">
        <f t="shared" si="128"/>
        <v>0</v>
      </c>
      <c r="AA197" s="381"/>
      <c r="AB197" s="364">
        <f t="shared" si="129"/>
        <v>0</v>
      </c>
      <c r="AC197" s="381"/>
      <c r="AD197" s="364">
        <f t="shared" si="130"/>
        <v>0</v>
      </c>
      <c r="AE197" s="381"/>
      <c r="AF197" s="364">
        <f t="shared" si="133"/>
        <v>0</v>
      </c>
      <c r="AG197" s="242">
        <f>T$53+V$53+X$53+Z$53+AB$53+AD$53+AF$53</f>
        <v>0</v>
      </c>
      <c r="AH197" s="218" t="str">
        <f t="shared" si="136"/>
        <v/>
      </c>
      <c r="AI197" s="242">
        <f t="shared" si="134"/>
        <v>0</v>
      </c>
      <c r="AJ197" s="515"/>
      <c r="AK197" s="492"/>
      <c r="AL197" s="495"/>
      <c r="AM197" s="515"/>
      <c r="AN197" s="491"/>
      <c r="AO197" s="169"/>
      <c r="AP197" s="169"/>
      <c r="AQ197" s="330"/>
      <c r="AR197" s="379"/>
      <c r="AS197" s="330"/>
      <c r="AT197" s="330"/>
      <c r="AU197" s="330"/>
      <c r="AV197" s="330"/>
      <c r="AW197" s="330"/>
      <c r="AX197" s="330"/>
      <c r="AY197" s="498"/>
      <c r="AZ197" s="595"/>
      <c r="BA197" s="170" t="str">
        <f t="shared" si="159"/>
        <v>No aplica</v>
      </c>
      <c r="BB197" s="581"/>
      <c r="BC197" s="170" t="str">
        <f t="shared" si="132"/>
        <v>No aplica</v>
      </c>
      <c r="BD197" s="200" t="str">
        <f t="shared" si="135"/>
        <v>No aplica</v>
      </c>
      <c r="BE197" s="581"/>
      <c r="BF197" s="581"/>
      <c r="BG197" s="581"/>
      <c r="BH197" s="581"/>
      <c r="BI197" s="581"/>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s="23"/>
      <c r="CV197" s="23"/>
      <c r="CW197" s="23"/>
      <c r="CX197"/>
      <c r="CY197"/>
      <c r="CZ197"/>
      <c r="DA197"/>
      <c r="DB197"/>
      <c r="DC197"/>
      <c r="DD197"/>
      <c r="DE197"/>
      <c r="DF197"/>
      <c r="DG197"/>
      <c r="DH197"/>
      <c r="DI197" s="15"/>
    </row>
    <row r="198" spans="1:113" ht="15.75" hidden="1" customHeight="1" thickBot="1" x14ac:dyDescent="0.3">
      <c r="A198" s="573" t="s">
        <v>225</v>
      </c>
      <c r="B198" s="167">
        <v>1</v>
      </c>
      <c r="C198" s="61"/>
      <c r="D198" s="61"/>
      <c r="E198" s="163"/>
      <c r="F198" s="680"/>
      <c r="G198" s="163"/>
      <c r="H198" s="514"/>
      <c r="I198" s="490" t="str">
        <f>IF(H198=5,"Mas de una vez al año",IF(H198=4,"Al menos una vez en el ultimo año",IF(H198=3,"Al menos una vez en los ultimos 2 años",IF(H198=2,"Al menos una vez en los ultimos 5 años","No se ha presentado en los ultimos 5 años"))))</f>
        <v>No se ha presentado en los ultimos 5 años</v>
      </c>
      <c r="J198" s="493" t="str">
        <f>CONCATENATE(H$54,K$54)</f>
        <v/>
      </c>
      <c r="K198" s="514"/>
      <c r="L198" s="490" t="str">
        <f t="shared" ref="L198" si="183">IF(AM198=5,"Catastrófico - Tendría desastrosas consecuencias o efectos sobre la institución",IF(AM198=4,"Mayor - Tendría altas consecuencias o efectos sobre la institución",IF(AM198=3,"Moderado - Tendría medianas consecuencias o efectos sobre la institución",IF(AM198=2,"Menos - Tendría bajo impacto o efecto sobre la institución",IF(AM198=1,"Insignificante - tendría consecuencias o efectos mínimos en la institución","Digite Valor entre 1 y 5")))))</f>
        <v>Digite Valor entre 1 y 5</v>
      </c>
      <c r="M198" s="487" t="str">
        <f t="shared" ref="M198" si="184">IF(L198="Digite Valor entre 1 y 5","",IF(L198="Digite Valor entre 1 y 5","",IF(COUNTIF(CH$10:CH$17,CONCATENATE(H198,K198)),CH$9,IF(COUNTIF(CI$10:CI$17,CONCATENATE(H198,K198)),CI$9,IF(COUNTIF(CJ$10:CJ$13,CONCATENATE(H198,K198)),CJ$9,CK$9)))))</f>
        <v/>
      </c>
      <c r="N198" s="527" t="str">
        <f t="shared" ref="N198" si="185">IF(M198=CH$9,"E",IF(M198=CI$9,"A",IF(M198=CJ$9,"M",IF(M198=CK$9,"B",""))))</f>
        <v/>
      </c>
      <c r="O198" s="381"/>
      <c r="P198" s="122"/>
      <c r="Q198" s="208"/>
      <c r="R198" s="361"/>
      <c r="S198" s="381"/>
      <c r="T198" s="364">
        <f t="shared" si="125"/>
        <v>0</v>
      </c>
      <c r="U198" s="381"/>
      <c r="V198" s="364">
        <f t="shared" si="126"/>
        <v>0</v>
      </c>
      <c r="W198" s="381"/>
      <c r="X198" s="364">
        <f t="shared" si="127"/>
        <v>0</v>
      </c>
      <c r="Y198" s="381"/>
      <c r="Z198" s="364">
        <f t="shared" si="128"/>
        <v>0</v>
      </c>
      <c r="AA198" s="381"/>
      <c r="AB198" s="364">
        <f t="shared" si="129"/>
        <v>0</v>
      </c>
      <c r="AC198" s="381"/>
      <c r="AD198" s="364">
        <f t="shared" si="130"/>
        <v>0</v>
      </c>
      <c r="AE198" s="381"/>
      <c r="AF198" s="364">
        <f t="shared" si="133"/>
        <v>0</v>
      </c>
      <c r="AG198" s="242">
        <f t="shared" ref="AG198:AG203" si="186">T198+V198+X198+Z198+AB198+AD198+AF198</f>
        <v>0</v>
      </c>
      <c r="AH198" s="218" t="str">
        <f t="shared" si="136"/>
        <v/>
      </c>
      <c r="AI198" s="242">
        <f t="shared" si="134"/>
        <v>0</v>
      </c>
      <c r="AJ198" s="514" t="str">
        <f>BG198</f>
        <v/>
      </c>
      <c r="AK198" s="490" t="str">
        <f>IF(AJ198=5,"Mas de una vez al año",IF(AJ198=4,"Al menos una vez en el ultimo año",IF(AJ198=3,"Al menos una vez en los ultimos 2 años",IF(AJ198=2,"Al menos una vez en los ultimos 5 años","No se ha presentado en los ultimos 5 años"))))</f>
        <v>No se ha presentado en los ultimos 5 años</v>
      </c>
      <c r="AL198" s="493" t="str">
        <f>BH198</f>
        <v/>
      </c>
      <c r="AM198" s="514" t="str">
        <f>BI198</f>
        <v/>
      </c>
      <c r="AN198" s="491" t="str">
        <f t="shared" ref="AN198" si="187">IF(AM198=5,"Catastrófico - Tendría desastrosas consecuencias o efectos sobre la institución",IF(AM198=4,"Mayor - Tendría altas consecuencias o efectos sobre la institución",IF(AM198=3,"Moderado - Tendría medianas consecuencias o efectos sobre la institución",IF(AM198=2,"Menos - Tendría bajo impacto o efecto sobre la institución",IF(AM198=1,"Insignificante - tendría consecuencias o efectos mínimos en la institución","Digite Valor entre 1 y 5")))))</f>
        <v>Digite Valor entre 1 y 5</v>
      </c>
      <c r="AO198" s="169"/>
      <c r="AP198" s="169"/>
      <c r="AQ198" s="55"/>
      <c r="AR198" s="379"/>
      <c r="AS198" s="55"/>
      <c r="AT198" s="375"/>
      <c r="AU198" s="56"/>
      <c r="AV198" s="56"/>
      <c r="AW198" s="55"/>
      <c r="AX198" s="371"/>
      <c r="AY198" s="496"/>
      <c r="AZ198" s="593">
        <f>H198</f>
        <v>0</v>
      </c>
      <c r="BA198" s="170" t="str">
        <f t="shared" si="159"/>
        <v>No aplica</v>
      </c>
      <c r="BB198" s="579">
        <f>K198</f>
        <v>0</v>
      </c>
      <c r="BC198" s="170" t="str">
        <f t="shared" si="132"/>
        <v>No aplica</v>
      </c>
      <c r="BD198" s="200" t="str">
        <f t="shared" si="135"/>
        <v>No aplica0</v>
      </c>
      <c r="BE198" s="579" t="str">
        <f t="shared" ref="BE198" si="188">IF(R198="","",SUMIF(R198:R206,"Afecta la Probabilidad",BA198:BA206))</f>
        <v/>
      </c>
      <c r="BF198" s="579" t="str">
        <f t="shared" ref="BF198" si="189">IF(R198="","",SUMIF(R198:R206,"Afecta el Impacto",BC198:BC206))</f>
        <v/>
      </c>
      <c r="BG198" s="579" t="str">
        <f>IF(BE198="","",IF(H198-BE198&lt;=0,1,H198-BE198))</f>
        <v/>
      </c>
      <c r="BH198" s="579" t="str">
        <f>CONCATENATE(BG198,BI198)</f>
        <v/>
      </c>
      <c r="BI198" s="579" t="str">
        <f>IF(K198="","",IF(K198-BF198&lt;0,1,K198-BF198))</f>
        <v/>
      </c>
      <c r="BJ198"/>
      <c r="BK198"/>
      <c r="BL198"/>
      <c r="BM198"/>
      <c r="BN198"/>
      <c r="BO198"/>
      <c r="BP198"/>
      <c r="BQ198"/>
      <c r="BR198"/>
      <c r="BS198"/>
      <c r="BT198"/>
      <c r="BU198"/>
      <c r="BV198"/>
      <c r="BW198"/>
      <c r="BX198"/>
      <c r="BY198"/>
      <c r="BZ198"/>
      <c r="CA198"/>
      <c r="CB198"/>
      <c r="CC198"/>
      <c r="CD198"/>
      <c r="CE198"/>
      <c r="CF198"/>
      <c r="CG198"/>
      <c r="CH198" s="98"/>
      <c r="CI198" s="98"/>
      <c r="CJ198" s="98"/>
      <c r="CK198" s="98"/>
      <c r="CL198"/>
      <c r="CM198"/>
      <c r="CN198"/>
      <c r="CO198"/>
      <c r="CP198"/>
      <c r="CQ198"/>
      <c r="CR198"/>
      <c r="CS198"/>
      <c r="CT198"/>
      <c r="CU198" s="23"/>
      <c r="CV198" s="23"/>
      <c r="CW198" s="23"/>
      <c r="CX198"/>
      <c r="CY198"/>
      <c r="CZ198"/>
      <c r="DA198"/>
      <c r="DB198"/>
      <c r="DC198"/>
      <c r="DD198"/>
      <c r="DE198"/>
      <c r="DF198"/>
      <c r="DG198"/>
      <c r="DH198"/>
      <c r="DI198" s="15"/>
    </row>
    <row r="199" spans="1:113" ht="15.75" hidden="1" customHeight="1" thickBot="1" x14ac:dyDescent="0.3">
      <c r="A199" s="573"/>
      <c r="B199" s="167">
        <f t="shared" si="182"/>
        <v>2</v>
      </c>
      <c r="C199" s="61"/>
      <c r="D199" s="61"/>
      <c r="E199" s="163"/>
      <c r="F199" s="681"/>
      <c r="G199" s="163"/>
      <c r="H199" s="503"/>
      <c r="I199" s="491"/>
      <c r="J199" s="494"/>
      <c r="K199" s="503"/>
      <c r="L199" s="491"/>
      <c r="M199" s="488"/>
      <c r="N199" s="527"/>
      <c r="O199" s="381"/>
      <c r="P199" s="122"/>
      <c r="Q199" s="208"/>
      <c r="R199" s="361"/>
      <c r="S199" s="381"/>
      <c r="T199" s="364">
        <f t="shared" si="125"/>
        <v>0</v>
      </c>
      <c r="U199" s="381"/>
      <c r="V199" s="364">
        <f t="shared" si="126"/>
        <v>0</v>
      </c>
      <c r="W199" s="381"/>
      <c r="X199" s="364">
        <f t="shared" si="127"/>
        <v>0</v>
      </c>
      <c r="Y199" s="381"/>
      <c r="Z199" s="364">
        <f t="shared" si="128"/>
        <v>0</v>
      </c>
      <c r="AA199" s="381"/>
      <c r="AB199" s="364">
        <f t="shared" si="129"/>
        <v>0</v>
      </c>
      <c r="AC199" s="381"/>
      <c r="AD199" s="364">
        <f t="shared" si="130"/>
        <v>0</v>
      </c>
      <c r="AE199" s="381"/>
      <c r="AF199" s="364">
        <f t="shared" si="133"/>
        <v>0</v>
      </c>
      <c r="AG199" s="242">
        <f t="shared" si="186"/>
        <v>0</v>
      </c>
      <c r="AH199" s="218" t="str">
        <f t="shared" si="136"/>
        <v/>
      </c>
      <c r="AI199" s="242">
        <f t="shared" si="134"/>
        <v>0</v>
      </c>
      <c r="AJ199" s="503"/>
      <c r="AK199" s="491"/>
      <c r="AL199" s="494"/>
      <c r="AM199" s="503"/>
      <c r="AN199" s="491"/>
      <c r="AO199" s="169"/>
      <c r="AP199" s="169"/>
      <c r="AQ199" s="55"/>
      <c r="AR199" s="379"/>
      <c r="AS199" s="55"/>
      <c r="AT199" s="375"/>
      <c r="AU199" s="56"/>
      <c r="AV199" s="56"/>
      <c r="AW199" s="374"/>
      <c r="AX199" s="335"/>
      <c r="AY199" s="497"/>
      <c r="AZ199" s="594"/>
      <c r="BA199" s="170" t="str">
        <f t="shared" si="159"/>
        <v>No aplica</v>
      </c>
      <c r="BB199" s="580"/>
      <c r="BC199" s="170" t="str">
        <f t="shared" si="132"/>
        <v>No aplica</v>
      </c>
      <c r="BD199" s="200" t="str">
        <f t="shared" si="135"/>
        <v>No aplica</v>
      </c>
      <c r="BE199" s="580"/>
      <c r="BF199" s="580"/>
      <c r="BG199" s="580"/>
      <c r="BH199" s="580"/>
      <c r="BI199" s="580"/>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s="23"/>
      <c r="CV199" s="23"/>
      <c r="CW199" s="23"/>
      <c r="CX199"/>
      <c r="CY199"/>
      <c r="CZ199"/>
      <c r="DA199"/>
      <c r="DB199"/>
      <c r="DC199"/>
      <c r="DD199"/>
      <c r="DE199"/>
      <c r="DF199"/>
      <c r="DG199"/>
      <c r="DH199"/>
      <c r="DI199" s="15"/>
    </row>
    <row r="200" spans="1:113" ht="15.75" hidden="1" customHeight="1" thickBot="1" x14ac:dyDescent="0.3">
      <c r="A200" s="573"/>
      <c r="B200" s="167">
        <f t="shared" si="182"/>
        <v>3</v>
      </c>
      <c r="C200" s="61"/>
      <c r="D200" s="61"/>
      <c r="E200" s="163"/>
      <c r="F200" s="681"/>
      <c r="G200" s="163"/>
      <c r="H200" s="503"/>
      <c r="I200" s="491"/>
      <c r="J200" s="494"/>
      <c r="K200" s="503"/>
      <c r="L200" s="491"/>
      <c r="M200" s="488"/>
      <c r="N200" s="527"/>
      <c r="O200" s="381"/>
      <c r="P200" s="123"/>
      <c r="Q200" s="208"/>
      <c r="R200" s="361"/>
      <c r="S200" s="381"/>
      <c r="T200" s="364">
        <f t="shared" si="125"/>
        <v>0</v>
      </c>
      <c r="U200" s="381"/>
      <c r="V200" s="364">
        <f t="shared" si="126"/>
        <v>0</v>
      </c>
      <c r="W200" s="381"/>
      <c r="X200" s="364">
        <f t="shared" si="127"/>
        <v>0</v>
      </c>
      <c r="Y200" s="381"/>
      <c r="Z200" s="364">
        <f t="shared" si="128"/>
        <v>0</v>
      </c>
      <c r="AA200" s="381"/>
      <c r="AB200" s="364">
        <f t="shared" si="129"/>
        <v>0</v>
      </c>
      <c r="AC200" s="381"/>
      <c r="AD200" s="364">
        <f t="shared" si="130"/>
        <v>0</v>
      </c>
      <c r="AE200" s="381"/>
      <c r="AF200" s="364">
        <f t="shared" si="133"/>
        <v>0</v>
      </c>
      <c r="AG200" s="242">
        <f t="shared" si="186"/>
        <v>0</v>
      </c>
      <c r="AH200" s="218" t="str">
        <f t="shared" si="136"/>
        <v/>
      </c>
      <c r="AI200" s="242">
        <f t="shared" si="134"/>
        <v>0</v>
      </c>
      <c r="AJ200" s="503"/>
      <c r="AK200" s="491"/>
      <c r="AL200" s="494"/>
      <c r="AM200" s="503"/>
      <c r="AN200" s="491"/>
      <c r="AO200" s="169"/>
      <c r="AP200" s="169"/>
      <c r="AQ200" s="55"/>
      <c r="AR200" s="379"/>
      <c r="AS200" s="55"/>
      <c r="AT200" s="375"/>
      <c r="AU200" s="56"/>
      <c r="AV200" s="56"/>
      <c r="AW200" s="55"/>
      <c r="AX200" s="336"/>
      <c r="AY200" s="497"/>
      <c r="AZ200" s="594"/>
      <c r="BA200" s="170" t="str">
        <f t="shared" si="159"/>
        <v>No aplica</v>
      </c>
      <c r="BB200" s="580"/>
      <c r="BC200" s="170" t="str">
        <f t="shared" si="132"/>
        <v>No aplica</v>
      </c>
      <c r="BD200" s="200" t="str">
        <f t="shared" si="135"/>
        <v>No aplica</v>
      </c>
      <c r="BE200" s="580"/>
      <c r="BF200" s="580"/>
      <c r="BG200" s="580"/>
      <c r="BH200" s="580"/>
      <c r="BI200" s="58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s="23"/>
      <c r="CV200" s="23"/>
      <c r="CW200" s="23"/>
      <c r="CX200"/>
      <c r="CY200"/>
      <c r="CZ200"/>
      <c r="DA200"/>
      <c r="DB200"/>
      <c r="DC200"/>
      <c r="DD200"/>
      <c r="DE200"/>
      <c r="DF200"/>
      <c r="DG200"/>
      <c r="DH200"/>
      <c r="DI200" s="15"/>
    </row>
    <row r="201" spans="1:113" ht="15.75" hidden="1" customHeight="1" thickBot="1" x14ac:dyDescent="0.3">
      <c r="A201" s="573"/>
      <c r="B201" s="167">
        <f t="shared" si="182"/>
        <v>4</v>
      </c>
      <c r="C201" s="61"/>
      <c r="D201" s="61"/>
      <c r="E201" s="163"/>
      <c r="F201" s="681"/>
      <c r="G201" s="163"/>
      <c r="H201" s="503"/>
      <c r="I201" s="491"/>
      <c r="J201" s="494"/>
      <c r="K201" s="503"/>
      <c r="L201" s="491"/>
      <c r="M201" s="488"/>
      <c r="N201" s="527"/>
      <c r="O201" s="381"/>
      <c r="P201" s="123"/>
      <c r="Q201" s="208"/>
      <c r="R201" s="361"/>
      <c r="S201" s="381"/>
      <c r="T201" s="364">
        <f t="shared" ref="T201:T264" si="190">IF(S201="Si",15,0)</f>
        <v>0</v>
      </c>
      <c r="U201" s="381"/>
      <c r="V201" s="364">
        <f t="shared" ref="V201:V264" si="191">IF(U201="Si",5,0)</f>
        <v>0</v>
      </c>
      <c r="W201" s="381"/>
      <c r="X201" s="364">
        <f t="shared" ref="X201:X264" si="192">IF(W201="Si",15,0)</f>
        <v>0</v>
      </c>
      <c r="Y201" s="381"/>
      <c r="Z201" s="364">
        <f t="shared" ref="Z201:Z264" si="193">IF(Y201="Si",10,0)</f>
        <v>0</v>
      </c>
      <c r="AA201" s="381"/>
      <c r="AB201" s="364">
        <f t="shared" ref="AB201:AB264" si="194">IF(AA201="Si",15,0)</f>
        <v>0</v>
      </c>
      <c r="AC201" s="381"/>
      <c r="AD201" s="364">
        <f t="shared" ref="AD201:AD264" si="195">IF(AC201="Si",10,0)</f>
        <v>0</v>
      </c>
      <c r="AE201" s="381"/>
      <c r="AF201" s="364">
        <f t="shared" si="133"/>
        <v>0</v>
      </c>
      <c r="AG201" s="242">
        <f t="shared" si="186"/>
        <v>0</v>
      </c>
      <c r="AH201" s="218" t="str">
        <f t="shared" si="136"/>
        <v/>
      </c>
      <c r="AI201" s="242">
        <f t="shared" si="134"/>
        <v>0</v>
      </c>
      <c r="AJ201" s="503"/>
      <c r="AK201" s="491"/>
      <c r="AL201" s="494"/>
      <c r="AM201" s="503"/>
      <c r="AN201" s="491"/>
      <c r="AO201" s="169"/>
      <c r="AP201" s="169"/>
      <c r="AQ201" s="55"/>
      <c r="AR201" s="379"/>
      <c r="AS201" s="55"/>
      <c r="AT201" s="375"/>
      <c r="AU201" s="56"/>
      <c r="AV201" s="56"/>
      <c r="AW201" s="55"/>
      <c r="AX201" s="330"/>
      <c r="AY201" s="497"/>
      <c r="AZ201" s="594"/>
      <c r="BA201" s="170" t="str">
        <f t="shared" ref="BA201:BA224" si="196">IF(R201="Afecta la Probabilidad",AZ201-(AZ201-AI201),"No aplica")</f>
        <v>No aplica</v>
      </c>
      <c r="BB201" s="580"/>
      <c r="BC201" s="170" t="str">
        <f t="shared" ref="BC201:BC224" si="197">IF(R201="Afecta el Impacto",BB201-(BB201-AI201),"No aplica")</f>
        <v>No aplica</v>
      </c>
      <c r="BD201" s="200" t="str">
        <f t="shared" si="135"/>
        <v>No aplica</v>
      </c>
      <c r="BE201" s="580"/>
      <c r="BF201" s="580"/>
      <c r="BG201" s="580"/>
      <c r="BH201" s="580"/>
      <c r="BI201" s="580"/>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s="23"/>
      <c r="CV201" s="23"/>
      <c r="CW201" s="23"/>
      <c r="CX201"/>
      <c r="CY201"/>
      <c r="CZ201"/>
      <c r="DA201"/>
      <c r="DB201"/>
      <c r="DC201"/>
      <c r="DD201"/>
      <c r="DE201"/>
      <c r="DF201"/>
      <c r="DG201"/>
      <c r="DH201"/>
      <c r="DI201" s="15"/>
    </row>
    <row r="202" spans="1:113" ht="15.75" hidden="1" customHeight="1" thickBot="1" x14ac:dyDescent="0.3">
      <c r="A202" s="573"/>
      <c r="B202" s="167">
        <f t="shared" si="182"/>
        <v>5</v>
      </c>
      <c r="C202" s="61"/>
      <c r="D202" s="61"/>
      <c r="E202" s="163"/>
      <c r="F202" s="681"/>
      <c r="G202" s="163"/>
      <c r="H202" s="503"/>
      <c r="I202" s="491"/>
      <c r="J202" s="494"/>
      <c r="K202" s="503"/>
      <c r="L202" s="491"/>
      <c r="M202" s="488"/>
      <c r="N202" s="527"/>
      <c r="O202" s="381"/>
      <c r="P202" s="57"/>
      <c r="Q202" s="208"/>
      <c r="R202" s="361"/>
      <c r="S202" s="381"/>
      <c r="T202" s="364">
        <f t="shared" si="190"/>
        <v>0</v>
      </c>
      <c r="U202" s="381"/>
      <c r="V202" s="364">
        <f t="shared" si="191"/>
        <v>0</v>
      </c>
      <c r="W202" s="381"/>
      <c r="X202" s="364">
        <f t="shared" si="192"/>
        <v>0</v>
      </c>
      <c r="Y202" s="381"/>
      <c r="Z202" s="364">
        <f t="shared" si="193"/>
        <v>0</v>
      </c>
      <c r="AA202" s="381"/>
      <c r="AB202" s="364">
        <f t="shared" si="194"/>
        <v>0</v>
      </c>
      <c r="AC202" s="381"/>
      <c r="AD202" s="364">
        <f t="shared" si="195"/>
        <v>0</v>
      </c>
      <c r="AE202" s="381"/>
      <c r="AF202" s="364">
        <f t="shared" ref="AF202:AF265" si="198">IF(AE202="Si",30,0)</f>
        <v>0</v>
      </c>
      <c r="AG202" s="242">
        <f t="shared" si="186"/>
        <v>0</v>
      </c>
      <c r="AH202" s="218" t="str">
        <f t="shared" si="136"/>
        <v/>
      </c>
      <c r="AI202" s="242">
        <f t="shared" ref="AI202:AI265" si="199">IF(AG202&lt;=50,0,IF(AND(AG202&gt;50,AG202&lt;=75),1,IF(AND(AG202&gt;75,AG202&lt;=100),2,"")))</f>
        <v>0</v>
      </c>
      <c r="AJ202" s="503"/>
      <c r="AK202" s="491"/>
      <c r="AL202" s="494"/>
      <c r="AM202" s="503"/>
      <c r="AN202" s="491"/>
      <c r="AO202" s="169"/>
      <c r="AP202" s="169"/>
      <c r="AQ202" s="57"/>
      <c r="AR202" s="379"/>
      <c r="AS202" s="57"/>
      <c r="AT202" s="57"/>
      <c r="AU202" s="57"/>
      <c r="AV202" s="57"/>
      <c r="AW202" s="57"/>
      <c r="AX202" s="330"/>
      <c r="AY202" s="497"/>
      <c r="AZ202" s="594"/>
      <c r="BA202" s="170" t="str">
        <f t="shared" si="196"/>
        <v>No aplica</v>
      </c>
      <c r="BB202" s="580"/>
      <c r="BC202" s="170" t="str">
        <f t="shared" si="197"/>
        <v>No aplica</v>
      </c>
      <c r="BD202" s="200" t="str">
        <f t="shared" ref="BD202:BD265" si="200">IF(R202="Afecta el Impacto",CONCATENATE(AZ202,BC202),CONCATENATE(BA202,BB202))</f>
        <v>No aplica</v>
      </c>
      <c r="BE202" s="580"/>
      <c r="BF202" s="580"/>
      <c r="BG202" s="580"/>
      <c r="BH202" s="580"/>
      <c r="BI202" s="580"/>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s="23"/>
      <c r="CV202" s="23"/>
      <c r="CW202" s="23"/>
      <c r="CX202"/>
      <c r="CY202"/>
      <c r="CZ202"/>
      <c r="DA202"/>
      <c r="DB202"/>
      <c r="DC202"/>
      <c r="DD202"/>
      <c r="DE202"/>
      <c r="DF202"/>
      <c r="DG202"/>
      <c r="DH202"/>
      <c r="DI202" s="15"/>
    </row>
    <row r="203" spans="1:113" ht="15.75" hidden="1" customHeight="1" thickBot="1" x14ac:dyDescent="0.3">
      <c r="A203" s="573"/>
      <c r="B203" s="167">
        <f t="shared" si="182"/>
        <v>6</v>
      </c>
      <c r="C203" s="61"/>
      <c r="D203" s="61"/>
      <c r="E203" s="61"/>
      <c r="F203" s="681"/>
      <c r="G203" s="163"/>
      <c r="H203" s="503"/>
      <c r="I203" s="491"/>
      <c r="J203" s="494"/>
      <c r="K203" s="503"/>
      <c r="L203" s="491"/>
      <c r="M203" s="488"/>
      <c r="N203" s="527"/>
      <c r="O203" s="381"/>
      <c r="P203" s="57"/>
      <c r="Q203" s="208"/>
      <c r="R203" s="361"/>
      <c r="S203" s="381"/>
      <c r="T203" s="364">
        <f t="shared" si="190"/>
        <v>0</v>
      </c>
      <c r="U203" s="381"/>
      <c r="V203" s="364">
        <f t="shared" si="191"/>
        <v>0</v>
      </c>
      <c r="W203" s="381"/>
      <c r="X203" s="364">
        <f t="shared" si="192"/>
        <v>0</v>
      </c>
      <c r="Y203" s="381"/>
      <c r="Z203" s="364">
        <f t="shared" si="193"/>
        <v>0</v>
      </c>
      <c r="AA203" s="381"/>
      <c r="AB203" s="364">
        <f t="shared" si="194"/>
        <v>0</v>
      </c>
      <c r="AC203" s="381"/>
      <c r="AD203" s="364">
        <f t="shared" si="195"/>
        <v>0</v>
      </c>
      <c r="AE203" s="381"/>
      <c r="AF203" s="364">
        <f t="shared" si="198"/>
        <v>0</v>
      </c>
      <c r="AG203" s="242">
        <f t="shared" si="186"/>
        <v>0</v>
      </c>
      <c r="AH203" s="218" t="str">
        <f t="shared" si="136"/>
        <v/>
      </c>
      <c r="AI203" s="242">
        <f t="shared" si="199"/>
        <v>0</v>
      </c>
      <c r="AJ203" s="503"/>
      <c r="AK203" s="491"/>
      <c r="AL203" s="494"/>
      <c r="AM203" s="503"/>
      <c r="AN203" s="491"/>
      <c r="AO203" s="169"/>
      <c r="AP203" s="169"/>
      <c r="AQ203" s="57"/>
      <c r="AR203" s="379"/>
      <c r="AS203" s="57"/>
      <c r="AT203" s="57"/>
      <c r="AU203" s="57"/>
      <c r="AV203" s="57"/>
      <c r="AW203" s="57"/>
      <c r="AX203" s="330"/>
      <c r="AY203" s="497"/>
      <c r="AZ203" s="594"/>
      <c r="BA203" s="170" t="str">
        <f t="shared" si="196"/>
        <v>No aplica</v>
      </c>
      <c r="BB203" s="580"/>
      <c r="BC203" s="170" t="str">
        <f t="shared" si="197"/>
        <v>No aplica</v>
      </c>
      <c r="BD203" s="200" t="str">
        <f t="shared" si="200"/>
        <v>No aplica</v>
      </c>
      <c r="BE203" s="580"/>
      <c r="BF203" s="580"/>
      <c r="BG203" s="580"/>
      <c r="BH203" s="580"/>
      <c r="BI203" s="580"/>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s="23"/>
      <c r="CV203" s="23"/>
      <c r="CW203" s="23"/>
      <c r="CX203"/>
      <c r="CY203"/>
      <c r="CZ203"/>
      <c r="DA203"/>
      <c r="DB203"/>
      <c r="DC203"/>
      <c r="DD203"/>
      <c r="DE203"/>
      <c r="DF203"/>
      <c r="DG203"/>
      <c r="DH203"/>
      <c r="DI203" s="15"/>
    </row>
    <row r="204" spans="1:113" ht="15.75" hidden="1" customHeight="1" thickBot="1" x14ac:dyDescent="0.3">
      <c r="A204" s="573"/>
      <c r="B204" s="167">
        <f t="shared" si="182"/>
        <v>7</v>
      </c>
      <c r="C204" s="61"/>
      <c r="D204" s="61"/>
      <c r="E204" s="61"/>
      <c r="F204" s="681"/>
      <c r="G204" s="163"/>
      <c r="H204" s="503"/>
      <c r="I204" s="491"/>
      <c r="J204" s="494"/>
      <c r="K204" s="503"/>
      <c r="L204" s="491"/>
      <c r="M204" s="488"/>
      <c r="N204" s="527"/>
      <c r="O204" s="381"/>
      <c r="P204" s="57"/>
      <c r="Q204" s="208"/>
      <c r="R204" s="361"/>
      <c r="S204" s="381"/>
      <c r="T204" s="364">
        <f t="shared" si="190"/>
        <v>0</v>
      </c>
      <c r="U204" s="381"/>
      <c r="V204" s="364">
        <f t="shared" si="191"/>
        <v>0</v>
      </c>
      <c r="W204" s="381"/>
      <c r="X204" s="364">
        <f t="shared" si="192"/>
        <v>0</v>
      </c>
      <c r="Y204" s="381"/>
      <c r="Z204" s="364">
        <f t="shared" si="193"/>
        <v>0</v>
      </c>
      <c r="AA204" s="381"/>
      <c r="AB204" s="364">
        <f t="shared" si="194"/>
        <v>0</v>
      </c>
      <c r="AC204" s="381"/>
      <c r="AD204" s="364">
        <f t="shared" si="195"/>
        <v>0</v>
      </c>
      <c r="AE204" s="381"/>
      <c r="AF204" s="364">
        <f t="shared" si="198"/>
        <v>0</v>
      </c>
      <c r="AG204" s="242">
        <f>T$51+V$51+X$51+Z$51+AB$51+AD$51+AF$51</f>
        <v>0</v>
      </c>
      <c r="AH204" s="218" t="str">
        <f t="shared" ref="AH204:AH267" si="201">IF(R204="","",IF(R204="Afecta la Probabilidad",IF(AND(AG204&gt;=0,AG204&lt;=50),"No disminuye la Probabilidad",IF(AND(AG204&gt;50,AG204&lt;=75),"Disminuye la Probabilidad en 1",IF(AND(AG204&gt;75,AG204&lt;=100),"Disminuye la Probabilidad en 2",""))),IF(AND(AG204&gt;=0,AG204&lt;=50),"No disminuye el Impacto",IF(AND(AG204&gt;50,AG204&lt;=75),"Disminuye el Impacto en 1",IF(AND(AG204&gt;75,AG204&lt;=100),"Disminuye el Impacto en 2","")))))</f>
        <v/>
      </c>
      <c r="AI204" s="242">
        <f t="shared" si="199"/>
        <v>0</v>
      </c>
      <c r="AJ204" s="503"/>
      <c r="AK204" s="491"/>
      <c r="AL204" s="494"/>
      <c r="AM204" s="503"/>
      <c r="AN204" s="491"/>
      <c r="AO204" s="169"/>
      <c r="AP204" s="169"/>
      <c r="AQ204" s="57"/>
      <c r="AR204" s="379"/>
      <c r="AS204" s="57"/>
      <c r="AT204" s="57"/>
      <c r="AU204" s="57"/>
      <c r="AV204" s="57"/>
      <c r="AW204" s="57"/>
      <c r="AX204" s="330"/>
      <c r="AY204" s="497"/>
      <c r="AZ204" s="594"/>
      <c r="BA204" s="170" t="str">
        <f t="shared" si="196"/>
        <v>No aplica</v>
      </c>
      <c r="BB204" s="580"/>
      <c r="BC204" s="170" t="str">
        <f t="shared" si="197"/>
        <v>No aplica</v>
      </c>
      <c r="BD204" s="200" t="str">
        <f t="shared" si="200"/>
        <v>No aplica</v>
      </c>
      <c r="BE204" s="580"/>
      <c r="BF204" s="580"/>
      <c r="BG204" s="580"/>
      <c r="BH204" s="580"/>
      <c r="BI204" s="580"/>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s="23"/>
      <c r="CV204" s="23"/>
      <c r="CW204" s="23"/>
      <c r="CX204"/>
      <c r="CY204"/>
      <c r="CZ204"/>
      <c r="DA204"/>
      <c r="DB204"/>
      <c r="DC204"/>
      <c r="DD204"/>
      <c r="DE204"/>
      <c r="DF204"/>
      <c r="DG204"/>
      <c r="DH204"/>
      <c r="DI204" s="15"/>
    </row>
    <row r="205" spans="1:113" ht="15.75" hidden="1" customHeight="1" thickBot="1" x14ac:dyDescent="0.3">
      <c r="A205" s="573"/>
      <c r="B205" s="167">
        <f t="shared" si="182"/>
        <v>8</v>
      </c>
      <c r="C205" s="61"/>
      <c r="D205" s="61"/>
      <c r="E205" s="163"/>
      <c r="F205" s="681"/>
      <c r="G205" s="163"/>
      <c r="H205" s="503"/>
      <c r="I205" s="491"/>
      <c r="J205" s="494"/>
      <c r="K205" s="503"/>
      <c r="L205" s="491"/>
      <c r="M205" s="488"/>
      <c r="N205" s="527"/>
      <c r="O205" s="381"/>
      <c r="P205" s="57"/>
      <c r="Q205" s="208"/>
      <c r="R205" s="361"/>
      <c r="S205" s="381"/>
      <c r="T205" s="364">
        <f t="shared" si="190"/>
        <v>0</v>
      </c>
      <c r="U205" s="381"/>
      <c r="V205" s="364">
        <f t="shared" si="191"/>
        <v>0</v>
      </c>
      <c r="W205" s="381"/>
      <c r="X205" s="364">
        <f t="shared" si="192"/>
        <v>0</v>
      </c>
      <c r="Y205" s="381"/>
      <c r="Z205" s="364">
        <f t="shared" si="193"/>
        <v>0</v>
      </c>
      <c r="AA205" s="381"/>
      <c r="AB205" s="364">
        <f t="shared" si="194"/>
        <v>0</v>
      </c>
      <c r="AC205" s="381"/>
      <c r="AD205" s="364">
        <f t="shared" si="195"/>
        <v>0</v>
      </c>
      <c r="AE205" s="381"/>
      <c r="AF205" s="364">
        <f t="shared" si="198"/>
        <v>0</v>
      </c>
      <c r="AG205" s="242">
        <f>T$52+V$52+X$52+Z$52+AB$52+AD$52+AF$52</f>
        <v>0</v>
      </c>
      <c r="AH205" s="218" t="str">
        <f t="shared" si="201"/>
        <v/>
      </c>
      <c r="AI205" s="242">
        <f t="shared" si="199"/>
        <v>0</v>
      </c>
      <c r="AJ205" s="503"/>
      <c r="AK205" s="491"/>
      <c r="AL205" s="494"/>
      <c r="AM205" s="503"/>
      <c r="AN205" s="491"/>
      <c r="AO205" s="169"/>
      <c r="AP205" s="169"/>
      <c r="AQ205" s="57"/>
      <c r="AR205" s="379"/>
      <c r="AS205" s="57"/>
      <c r="AT205" s="57"/>
      <c r="AU205" s="57"/>
      <c r="AV205" s="57"/>
      <c r="AW205" s="57"/>
      <c r="AX205" s="330"/>
      <c r="AY205" s="497"/>
      <c r="AZ205" s="594"/>
      <c r="BA205" s="170" t="str">
        <f t="shared" si="196"/>
        <v>No aplica</v>
      </c>
      <c r="BB205" s="580"/>
      <c r="BC205" s="170" t="str">
        <f t="shared" si="197"/>
        <v>No aplica</v>
      </c>
      <c r="BD205" s="200" t="str">
        <f t="shared" si="200"/>
        <v>No aplica</v>
      </c>
      <c r="BE205" s="580"/>
      <c r="BF205" s="580"/>
      <c r="BG205" s="580"/>
      <c r="BH205" s="580"/>
      <c r="BI205" s="580"/>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s="23"/>
      <c r="CV205" s="23"/>
      <c r="CW205" s="23"/>
      <c r="CX205"/>
      <c r="CY205"/>
      <c r="CZ205"/>
      <c r="DA205"/>
      <c r="DB205"/>
      <c r="DC205"/>
      <c r="DD205"/>
      <c r="DE205"/>
      <c r="DF205"/>
      <c r="DG205"/>
      <c r="DH205"/>
      <c r="DI205" s="15"/>
    </row>
    <row r="206" spans="1:113" ht="15.75" hidden="1" customHeight="1" thickBot="1" x14ac:dyDescent="0.3">
      <c r="A206" s="573"/>
      <c r="B206" s="167">
        <f t="shared" si="182"/>
        <v>9</v>
      </c>
      <c r="C206" s="61"/>
      <c r="D206" s="61"/>
      <c r="E206" s="61"/>
      <c r="F206" s="682"/>
      <c r="G206" s="163"/>
      <c r="H206" s="515"/>
      <c r="I206" s="492"/>
      <c r="J206" s="495"/>
      <c r="K206" s="515"/>
      <c r="L206" s="492"/>
      <c r="M206" s="489"/>
      <c r="N206" s="527"/>
      <c r="O206" s="381"/>
      <c r="P206" s="57"/>
      <c r="Q206" s="208"/>
      <c r="R206" s="361"/>
      <c r="S206" s="381"/>
      <c r="T206" s="364">
        <f t="shared" si="190"/>
        <v>0</v>
      </c>
      <c r="U206" s="381"/>
      <c r="V206" s="364">
        <f t="shared" si="191"/>
        <v>0</v>
      </c>
      <c r="W206" s="381"/>
      <c r="X206" s="364">
        <f t="shared" si="192"/>
        <v>0</v>
      </c>
      <c r="Y206" s="381"/>
      <c r="Z206" s="364">
        <f t="shared" si="193"/>
        <v>0</v>
      </c>
      <c r="AA206" s="381"/>
      <c r="AB206" s="364">
        <f t="shared" si="194"/>
        <v>0</v>
      </c>
      <c r="AC206" s="381"/>
      <c r="AD206" s="364">
        <f t="shared" si="195"/>
        <v>0</v>
      </c>
      <c r="AE206" s="381"/>
      <c r="AF206" s="364">
        <f t="shared" si="198"/>
        <v>0</v>
      </c>
      <c r="AG206" s="242">
        <f>T$53+V$53+X$53+Z$53+AB$53+AD$53+AF$53</f>
        <v>0</v>
      </c>
      <c r="AH206" s="218" t="str">
        <f t="shared" si="201"/>
        <v/>
      </c>
      <c r="AI206" s="242">
        <f t="shared" si="199"/>
        <v>0</v>
      </c>
      <c r="AJ206" s="515"/>
      <c r="AK206" s="492"/>
      <c r="AL206" s="495"/>
      <c r="AM206" s="515"/>
      <c r="AN206" s="491"/>
      <c r="AO206" s="169"/>
      <c r="AP206" s="169"/>
      <c r="AQ206" s="57"/>
      <c r="AR206" s="379"/>
      <c r="AS206" s="209"/>
      <c r="AT206" s="209"/>
      <c r="AU206" s="57"/>
      <c r="AV206" s="57"/>
      <c r="AW206" s="57"/>
      <c r="AX206" s="330"/>
      <c r="AY206" s="498"/>
      <c r="AZ206" s="595"/>
      <c r="BA206" s="170" t="str">
        <f t="shared" si="196"/>
        <v>No aplica</v>
      </c>
      <c r="BB206" s="581"/>
      <c r="BC206" s="170" t="str">
        <f t="shared" si="197"/>
        <v>No aplica</v>
      </c>
      <c r="BD206" s="200" t="str">
        <f t="shared" si="200"/>
        <v>No aplica</v>
      </c>
      <c r="BE206" s="581"/>
      <c r="BF206" s="581"/>
      <c r="BG206" s="581"/>
      <c r="BH206" s="581"/>
      <c r="BI206" s="581"/>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s="23"/>
      <c r="CV206" s="23"/>
      <c r="CW206" s="23"/>
      <c r="CX206"/>
      <c r="CY206"/>
      <c r="CZ206"/>
      <c r="DA206"/>
      <c r="DB206"/>
      <c r="DC206"/>
      <c r="DD206"/>
      <c r="DE206"/>
      <c r="DF206"/>
      <c r="DG206"/>
      <c r="DH206"/>
      <c r="DI206" s="15"/>
    </row>
    <row r="207" spans="1:113" ht="15.75" hidden="1" customHeight="1" thickBot="1" x14ac:dyDescent="0.3">
      <c r="A207" s="573" t="s">
        <v>226</v>
      </c>
      <c r="B207" s="167">
        <v>1</v>
      </c>
      <c r="C207" s="157"/>
      <c r="D207" s="157"/>
      <c r="E207" s="156"/>
      <c r="F207" s="545"/>
      <c r="G207" s="156"/>
      <c r="H207" s="514"/>
      <c r="I207" s="490" t="str">
        <f>IF(H207=5,"Mas de una vez al año",IF(H207=4,"Al menos una vez en el ultimo año",IF(H207=3,"Al menos una vez en los ultimos 2 años",IF(H207=2,"Al menos una vez en los ultimos 5 años","No se ha presentado en los ultimos 5 años"))))</f>
        <v>No se ha presentado en los ultimos 5 años</v>
      </c>
      <c r="J207" s="493" t="str">
        <f>CONCATENATE(H$54,K$54)</f>
        <v/>
      </c>
      <c r="K207" s="514"/>
      <c r="L207" s="490" t="str">
        <f t="shared" ref="L207" si="202">IF(AM207=5,"Catastrófico - Tendría desastrosas consecuencias o efectos sobre la institución",IF(AM207=4,"Mayor - Tendría altas consecuencias o efectos sobre la institución",IF(AM207=3,"Moderado - Tendría medianas consecuencias o efectos sobre la institución",IF(AM207=2,"Menos - Tendría bajo impacto o efecto sobre la institución",IF(AM207=1,"Insignificante - tendría consecuencias o efectos mínimos en la institución","Digite Valor entre 1 y 5")))))</f>
        <v>Digite Valor entre 1 y 5</v>
      </c>
      <c r="M207" s="487" t="str">
        <f t="shared" ref="M207" si="203">IF(L207="Digite Valor entre 1 y 5","",IF(L207="Digite Valor entre 1 y 5","",IF(COUNTIF(CH$10:CH$17,CONCATENATE(H207,K207)),CH$9,IF(COUNTIF(CI$10:CI$17,CONCATENATE(H207,K207)),CI$9,IF(COUNTIF(CJ$10:CJ$13,CONCATENATE(H207,K207)),CJ$9,CK$9)))))</f>
        <v/>
      </c>
      <c r="N207" s="527" t="str">
        <f t="shared" ref="N207" si="204">IF(M207=CH$9,"E",IF(M207=CI$9,"A",IF(M207=CJ$9,"M",IF(M207=CK$9,"B",""))))</f>
        <v/>
      </c>
      <c r="O207" s="381"/>
      <c r="P207" s="239"/>
      <c r="Q207" s="120"/>
      <c r="R207" s="361"/>
      <c r="S207" s="381"/>
      <c r="T207" s="364">
        <f t="shared" si="190"/>
        <v>0</v>
      </c>
      <c r="U207" s="381"/>
      <c r="V207" s="364">
        <f t="shared" si="191"/>
        <v>0</v>
      </c>
      <c r="W207" s="381"/>
      <c r="X207" s="364">
        <f t="shared" si="192"/>
        <v>0</v>
      </c>
      <c r="Y207" s="381"/>
      <c r="Z207" s="364">
        <f t="shared" si="193"/>
        <v>0</v>
      </c>
      <c r="AA207" s="381"/>
      <c r="AB207" s="364">
        <f t="shared" si="194"/>
        <v>0</v>
      </c>
      <c r="AC207" s="381"/>
      <c r="AD207" s="364">
        <f t="shared" si="195"/>
        <v>0</v>
      </c>
      <c r="AE207" s="381"/>
      <c r="AF207" s="364">
        <f t="shared" si="198"/>
        <v>0</v>
      </c>
      <c r="AG207" s="242">
        <f t="shared" ref="AG207:AG212" si="205">T207+V207+X207+Z207+AB207+AD207+AF207</f>
        <v>0</v>
      </c>
      <c r="AH207" s="218" t="str">
        <f t="shared" si="201"/>
        <v/>
      </c>
      <c r="AI207" s="242">
        <f t="shared" si="199"/>
        <v>0</v>
      </c>
      <c r="AJ207" s="514" t="str">
        <f>BG207</f>
        <v/>
      </c>
      <c r="AK207" s="490" t="str">
        <f>IF(AJ207=5,"Mas de una vez al año",IF(AJ207=4,"Al menos una vez en el ultimo año",IF(AJ207=3,"Al menos una vez en los ultimos 2 años",IF(AJ207=2,"Al menos una vez en los ultimos 5 años","No se ha presentado en los ultimos 5 años"))))</f>
        <v>No se ha presentado en los ultimos 5 años</v>
      </c>
      <c r="AL207" s="493" t="str">
        <f>BH207</f>
        <v/>
      </c>
      <c r="AM207" s="514" t="str">
        <f>BI207</f>
        <v/>
      </c>
      <c r="AN207" s="491" t="str">
        <f t="shared" ref="AN207" si="206">IF(AM207=5,"Catastrófico - Tendría desastrosas consecuencias o efectos sobre la institución",IF(AM207=4,"Mayor - Tendría altas consecuencias o efectos sobre la institución",IF(AM207=3,"Moderado - Tendría medianas consecuencias o efectos sobre la institución",IF(AM207=2,"Menos - Tendría bajo impacto o efecto sobre la institución",IF(AM207=1,"Insignificante - tendría consecuencias o efectos mínimos en la institución","Digite Valor entre 1 y 5")))))</f>
        <v>Digite Valor entre 1 y 5</v>
      </c>
      <c r="AO207" s="169"/>
      <c r="AP207" s="169"/>
      <c r="AQ207" s="374"/>
      <c r="AR207" s="379"/>
      <c r="AS207" s="375"/>
      <c r="AT207" s="375"/>
      <c r="AU207" s="56"/>
      <c r="AV207" s="56"/>
      <c r="AW207" s="374"/>
      <c r="AX207" s="371"/>
      <c r="AY207" s="496"/>
      <c r="AZ207" s="593">
        <f>H207</f>
        <v>0</v>
      </c>
      <c r="BA207" s="170" t="str">
        <f t="shared" si="196"/>
        <v>No aplica</v>
      </c>
      <c r="BB207" s="579">
        <f>K207</f>
        <v>0</v>
      </c>
      <c r="BC207" s="170" t="str">
        <f t="shared" si="197"/>
        <v>No aplica</v>
      </c>
      <c r="BD207" s="200" t="str">
        <f t="shared" si="200"/>
        <v>No aplica0</v>
      </c>
      <c r="BE207" s="579" t="str">
        <f t="shared" ref="BE207" si="207">IF(R207="","",SUMIF(R207:R215,"Afecta la Probabilidad",BA207:BA215))</f>
        <v/>
      </c>
      <c r="BF207" s="579" t="str">
        <f t="shared" ref="BF207" si="208">IF(R207="","",SUMIF(R207:R215,"Afecta el Impacto",BC207:BC215))</f>
        <v/>
      </c>
      <c r="BG207" s="579" t="str">
        <f>IF(BE207="","",IF(H207-BE207&lt;=0,1,H207-BE207))</f>
        <v/>
      </c>
      <c r="BH207" s="579" t="str">
        <f>CONCATENATE(BG207,BI207)</f>
        <v/>
      </c>
      <c r="BI207" s="579" t="str">
        <f>IF(K207="","",IF(K207-BF207&lt;0,1,K207-BF207))</f>
        <v/>
      </c>
      <c r="BJ207"/>
      <c r="BK207"/>
      <c r="BL207"/>
      <c r="BM207"/>
      <c r="BN207"/>
      <c r="BO207"/>
      <c r="BP207"/>
      <c r="BQ207"/>
      <c r="BR207"/>
      <c r="BS207"/>
      <c r="BT207"/>
      <c r="BU207"/>
      <c r="BV207"/>
      <c r="BW207"/>
      <c r="BX207"/>
      <c r="BY207"/>
      <c r="BZ207"/>
      <c r="CA207"/>
      <c r="CB207"/>
      <c r="CC207"/>
      <c r="CD207"/>
      <c r="CE207"/>
      <c r="CF207"/>
      <c r="CG207"/>
      <c r="CH207" s="98"/>
      <c r="CI207" s="98"/>
      <c r="CJ207" s="98"/>
      <c r="CK207" s="98"/>
      <c r="CL207"/>
      <c r="CM207"/>
      <c r="CN207"/>
      <c r="CO207"/>
      <c r="CP207"/>
      <c r="CQ207"/>
      <c r="CR207"/>
      <c r="CS207"/>
      <c r="CT207"/>
      <c r="CU207" s="23"/>
      <c r="CV207" s="23"/>
      <c r="CW207" s="23"/>
      <c r="CX207"/>
      <c r="CY207"/>
      <c r="CZ207"/>
      <c r="DA207"/>
      <c r="DB207"/>
      <c r="DC207"/>
      <c r="DD207"/>
      <c r="DE207"/>
      <c r="DF207"/>
      <c r="DG207"/>
      <c r="DH207"/>
      <c r="DI207" s="15"/>
    </row>
    <row r="208" spans="1:113" ht="15.75" hidden="1" customHeight="1" thickBot="1" x14ac:dyDescent="0.3">
      <c r="A208" s="573"/>
      <c r="B208" s="167">
        <f t="shared" ref="B208:B224" si="209">B207+1</f>
        <v>2</v>
      </c>
      <c r="C208" s="157"/>
      <c r="D208" s="157"/>
      <c r="E208" s="156"/>
      <c r="F208" s="553"/>
      <c r="G208" s="156"/>
      <c r="H208" s="503"/>
      <c r="I208" s="491"/>
      <c r="J208" s="494"/>
      <c r="K208" s="503"/>
      <c r="L208" s="491"/>
      <c r="M208" s="488"/>
      <c r="N208" s="527"/>
      <c r="O208" s="381"/>
      <c r="P208" s="239"/>
      <c r="Q208" s="120"/>
      <c r="R208" s="361"/>
      <c r="S208" s="381"/>
      <c r="T208" s="364">
        <f t="shared" si="190"/>
        <v>0</v>
      </c>
      <c r="U208" s="381"/>
      <c r="V208" s="364">
        <f t="shared" si="191"/>
        <v>0</v>
      </c>
      <c r="W208" s="381"/>
      <c r="X208" s="364">
        <f t="shared" si="192"/>
        <v>0</v>
      </c>
      <c r="Y208" s="381"/>
      <c r="Z208" s="364">
        <f t="shared" si="193"/>
        <v>0</v>
      </c>
      <c r="AA208" s="381"/>
      <c r="AB208" s="364">
        <f t="shared" si="194"/>
        <v>0</v>
      </c>
      <c r="AC208" s="381"/>
      <c r="AD208" s="364">
        <f t="shared" si="195"/>
        <v>0</v>
      </c>
      <c r="AE208" s="381"/>
      <c r="AF208" s="364">
        <f t="shared" si="198"/>
        <v>0</v>
      </c>
      <c r="AG208" s="242">
        <f t="shared" si="205"/>
        <v>0</v>
      </c>
      <c r="AH208" s="218" t="str">
        <f t="shared" si="201"/>
        <v/>
      </c>
      <c r="AI208" s="242">
        <f t="shared" si="199"/>
        <v>0</v>
      </c>
      <c r="AJ208" s="503"/>
      <c r="AK208" s="491"/>
      <c r="AL208" s="494"/>
      <c r="AM208" s="503"/>
      <c r="AN208" s="491"/>
      <c r="AO208" s="169"/>
      <c r="AP208" s="169"/>
      <c r="AQ208" s="374"/>
      <c r="AR208" s="379"/>
      <c r="AS208" s="375"/>
      <c r="AT208" s="375"/>
      <c r="AU208" s="56"/>
      <c r="AV208" s="56"/>
      <c r="AW208" s="374"/>
      <c r="AX208" s="335"/>
      <c r="AY208" s="497"/>
      <c r="AZ208" s="594"/>
      <c r="BA208" s="170" t="str">
        <f t="shared" si="196"/>
        <v>No aplica</v>
      </c>
      <c r="BB208" s="580"/>
      <c r="BC208" s="170" t="str">
        <f t="shared" si="197"/>
        <v>No aplica</v>
      </c>
      <c r="BD208" s="200" t="str">
        <f t="shared" si="200"/>
        <v>No aplica</v>
      </c>
      <c r="BE208" s="580"/>
      <c r="BF208" s="580"/>
      <c r="BG208" s="580"/>
      <c r="BH208" s="580"/>
      <c r="BI208" s="580"/>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s="23"/>
      <c r="CV208" s="23"/>
      <c r="CW208" s="23"/>
      <c r="CX208"/>
      <c r="CY208"/>
      <c r="CZ208"/>
      <c r="DA208"/>
      <c r="DB208"/>
      <c r="DC208"/>
      <c r="DD208"/>
      <c r="DE208"/>
      <c r="DF208"/>
      <c r="DG208"/>
      <c r="DH208"/>
      <c r="DI208" s="15"/>
    </row>
    <row r="209" spans="1:113" ht="15.75" hidden="1" customHeight="1" thickBot="1" x14ac:dyDescent="0.3">
      <c r="A209" s="573"/>
      <c r="B209" s="167">
        <f t="shared" si="209"/>
        <v>3</v>
      </c>
      <c r="C209" s="157"/>
      <c r="D209" s="157"/>
      <c r="E209" s="156"/>
      <c r="F209" s="553"/>
      <c r="G209" s="156"/>
      <c r="H209" s="503"/>
      <c r="I209" s="491"/>
      <c r="J209" s="494"/>
      <c r="K209" s="503"/>
      <c r="L209" s="491"/>
      <c r="M209" s="488"/>
      <c r="N209" s="527"/>
      <c r="O209" s="381"/>
      <c r="P209" s="239"/>
      <c r="Q209" s="120"/>
      <c r="R209" s="361"/>
      <c r="S209" s="381"/>
      <c r="T209" s="364">
        <f t="shared" si="190"/>
        <v>0</v>
      </c>
      <c r="U209" s="381"/>
      <c r="V209" s="364">
        <f t="shared" si="191"/>
        <v>0</v>
      </c>
      <c r="W209" s="381"/>
      <c r="X209" s="364">
        <f t="shared" si="192"/>
        <v>0</v>
      </c>
      <c r="Y209" s="381"/>
      <c r="Z209" s="364">
        <f t="shared" si="193"/>
        <v>0</v>
      </c>
      <c r="AA209" s="381"/>
      <c r="AB209" s="364">
        <f t="shared" si="194"/>
        <v>0</v>
      </c>
      <c r="AC209" s="381"/>
      <c r="AD209" s="364">
        <f t="shared" si="195"/>
        <v>0</v>
      </c>
      <c r="AE209" s="381"/>
      <c r="AF209" s="364">
        <f t="shared" si="198"/>
        <v>0</v>
      </c>
      <c r="AG209" s="242">
        <f t="shared" si="205"/>
        <v>0</v>
      </c>
      <c r="AH209" s="218" t="str">
        <f t="shared" si="201"/>
        <v/>
      </c>
      <c r="AI209" s="242">
        <f t="shared" si="199"/>
        <v>0</v>
      </c>
      <c r="AJ209" s="503"/>
      <c r="AK209" s="491"/>
      <c r="AL209" s="494"/>
      <c r="AM209" s="503"/>
      <c r="AN209" s="491"/>
      <c r="AO209" s="169"/>
      <c r="AP209" s="169"/>
      <c r="AQ209" s="374"/>
      <c r="AR209" s="379"/>
      <c r="AS209" s="370"/>
      <c r="AT209" s="375"/>
      <c r="AU209" s="56"/>
      <c r="AV209" s="56"/>
      <c r="AW209" s="374"/>
      <c r="AX209" s="336"/>
      <c r="AY209" s="497"/>
      <c r="AZ209" s="594"/>
      <c r="BA209" s="170" t="str">
        <f t="shared" si="196"/>
        <v>No aplica</v>
      </c>
      <c r="BB209" s="580"/>
      <c r="BC209" s="170" t="str">
        <f t="shared" si="197"/>
        <v>No aplica</v>
      </c>
      <c r="BD209" s="200" t="str">
        <f t="shared" si="200"/>
        <v>No aplica</v>
      </c>
      <c r="BE209" s="580"/>
      <c r="BF209" s="580"/>
      <c r="BG209" s="580"/>
      <c r="BH209" s="580"/>
      <c r="BI209" s="580"/>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s="23"/>
      <c r="CV209" s="23"/>
      <c r="CW209" s="23"/>
      <c r="CX209"/>
      <c r="CY209"/>
      <c r="CZ209"/>
      <c r="DA209"/>
      <c r="DB209"/>
      <c r="DC209"/>
      <c r="DD209"/>
      <c r="DE209"/>
      <c r="DF209"/>
      <c r="DG209"/>
      <c r="DH209"/>
      <c r="DI209" s="15"/>
    </row>
    <row r="210" spans="1:113" ht="15.75" hidden="1" customHeight="1" thickBot="1" x14ac:dyDescent="0.3">
      <c r="A210" s="573"/>
      <c r="B210" s="167">
        <f t="shared" si="209"/>
        <v>4</v>
      </c>
      <c r="C210" s="157"/>
      <c r="D210" s="157"/>
      <c r="E210" s="156"/>
      <c r="F210" s="553"/>
      <c r="G210" s="156"/>
      <c r="H210" s="503"/>
      <c r="I210" s="491"/>
      <c r="J210" s="494"/>
      <c r="K210" s="503"/>
      <c r="L210" s="491"/>
      <c r="M210" s="488"/>
      <c r="N210" s="527"/>
      <c r="O210" s="381"/>
      <c r="P210" s="128"/>
      <c r="Q210" s="120"/>
      <c r="R210" s="361"/>
      <c r="S210" s="381"/>
      <c r="T210" s="364">
        <f t="shared" si="190"/>
        <v>0</v>
      </c>
      <c r="U210" s="381"/>
      <c r="V210" s="364">
        <f t="shared" si="191"/>
        <v>0</v>
      </c>
      <c r="W210" s="381"/>
      <c r="X210" s="364">
        <f t="shared" si="192"/>
        <v>0</v>
      </c>
      <c r="Y210" s="381"/>
      <c r="Z210" s="364">
        <f t="shared" si="193"/>
        <v>0</v>
      </c>
      <c r="AA210" s="381"/>
      <c r="AB210" s="364">
        <f t="shared" si="194"/>
        <v>0</v>
      </c>
      <c r="AC210" s="381"/>
      <c r="AD210" s="364">
        <f t="shared" si="195"/>
        <v>0</v>
      </c>
      <c r="AE210" s="381"/>
      <c r="AF210" s="364">
        <f t="shared" si="198"/>
        <v>0</v>
      </c>
      <c r="AG210" s="242">
        <f t="shared" si="205"/>
        <v>0</v>
      </c>
      <c r="AH210" s="218" t="str">
        <f t="shared" si="201"/>
        <v/>
      </c>
      <c r="AI210" s="242">
        <f t="shared" si="199"/>
        <v>0</v>
      </c>
      <c r="AJ210" s="503"/>
      <c r="AK210" s="491"/>
      <c r="AL210" s="494"/>
      <c r="AM210" s="503"/>
      <c r="AN210" s="491"/>
      <c r="AO210" s="169"/>
      <c r="AP210" s="169"/>
      <c r="AQ210" s="374"/>
      <c r="AR210" s="379"/>
      <c r="AS210" s="282"/>
      <c r="AT210" s="375"/>
      <c r="AU210" s="216"/>
      <c r="AV210" s="56"/>
      <c r="AW210" s="282"/>
      <c r="AX210" s="330"/>
      <c r="AY210" s="497"/>
      <c r="AZ210" s="594"/>
      <c r="BA210" s="170" t="str">
        <f t="shared" si="196"/>
        <v>No aplica</v>
      </c>
      <c r="BB210" s="580"/>
      <c r="BC210" s="170" t="str">
        <f t="shared" si="197"/>
        <v>No aplica</v>
      </c>
      <c r="BD210" s="200" t="str">
        <f t="shared" si="200"/>
        <v>No aplica</v>
      </c>
      <c r="BE210" s="580"/>
      <c r="BF210" s="580"/>
      <c r="BG210" s="580"/>
      <c r="BH210" s="580"/>
      <c r="BI210" s="58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s="23"/>
      <c r="CV210" s="23"/>
      <c r="CW210" s="23"/>
      <c r="CX210"/>
      <c r="CY210"/>
      <c r="CZ210"/>
      <c r="DA210"/>
      <c r="DB210"/>
      <c r="DC210"/>
      <c r="DD210"/>
      <c r="DE210"/>
      <c r="DF210"/>
      <c r="DG210"/>
      <c r="DH210"/>
      <c r="DI210" s="15"/>
    </row>
    <row r="211" spans="1:113" ht="15.75" hidden="1" customHeight="1" thickBot="1" x14ac:dyDescent="0.3">
      <c r="A211" s="573"/>
      <c r="B211" s="167">
        <f t="shared" si="209"/>
        <v>5</v>
      </c>
      <c r="C211" s="157"/>
      <c r="D211" s="157"/>
      <c r="E211" s="156"/>
      <c r="F211" s="553"/>
      <c r="G211" s="156"/>
      <c r="H211" s="503"/>
      <c r="I211" s="491"/>
      <c r="J211" s="494"/>
      <c r="K211" s="503"/>
      <c r="L211" s="491"/>
      <c r="M211" s="488"/>
      <c r="N211" s="527"/>
      <c r="O211" s="381"/>
      <c r="P211" s="126"/>
      <c r="Q211" s="120"/>
      <c r="R211" s="361"/>
      <c r="S211" s="381"/>
      <c r="T211" s="364">
        <f t="shared" si="190"/>
        <v>0</v>
      </c>
      <c r="U211" s="381"/>
      <c r="V211" s="364">
        <f t="shared" si="191"/>
        <v>0</v>
      </c>
      <c r="W211" s="381"/>
      <c r="X211" s="364">
        <f t="shared" si="192"/>
        <v>0</v>
      </c>
      <c r="Y211" s="381"/>
      <c r="Z211" s="364">
        <f t="shared" si="193"/>
        <v>0</v>
      </c>
      <c r="AA211" s="381"/>
      <c r="AB211" s="364">
        <f t="shared" si="194"/>
        <v>0</v>
      </c>
      <c r="AC211" s="381"/>
      <c r="AD211" s="364">
        <f t="shared" si="195"/>
        <v>0</v>
      </c>
      <c r="AE211" s="381"/>
      <c r="AF211" s="364">
        <f t="shared" si="198"/>
        <v>0</v>
      </c>
      <c r="AG211" s="242">
        <f t="shared" si="205"/>
        <v>0</v>
      </c>
      <c r="AH211" s="218" t="str">
        <f t="shared" si="201"/>
        <v/>
      </c>
      <c r="AI211" s="242">
        <f t="shared" si="199"/>
        <v>0</v>
      </c>
      <c r="AJ211" s="503"/>
      <c r="AK211" s="491"/>
      <c r="AL211" s="494"/>
      <c r="AM211" s="503"/>
      <c r="AN211" s="491"/>
      <c r="AO211" s="169"/>
      <c r="AP211" s="169"/>
      <c r="AQ211" s="216"/>
      <c r="AR211" s="379"/>
      <c r="AS211" s="216"/>
      <c r="AT211" s="216"/>
      <c r="AU211" s="216"/>
      <c r="AV211" s="216"/>
      <c r="AW211" s="216"/>
      <c r="AX211" s="330"/>
      <c r="AY211" s="497"/>
      <c r="AZ211" s="594"/>
      <c r="BA211" s="170" t="str">
        <f t="shared" si="196"/>
        <v>No aplica</v>
      </c>
      <c r="BB211" s="580"/>
      <c r="BC211" s="170" t="str">
        <f t="shared" si="197"/>
        <v>No aplica</v>
      </c>
      <c r="BD211" s="200" t="str">
        <f t="shared" si="200"/>
        <v>No aplica</v>
      </c>
      <c r="BE211" s="580"/>
      <c r="BF211" s="580"/>
      <c r="BG211" s="580"/>
      <c r="BH211" s="580"/>
      <c r="BI211" s="580"/>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s="23"/>
      <c r="CV211" s="23"/>
      <c r="CW211" s="23"/>
      <c r="CX211"/>
      <c r="CY211"/>
      <c r="CZ211"/>
      <c r="DA211"/>
      <c r="DB211"/>
      <c r="DC211"/>
      <c r="DD211"/>
      <c r="DE211"/>
      <c r="DF211"/>
      <c r="DG211"/>
      <c r="DH211"/>
      <c r="DI211" s="15"/>
    </row>
    <row r="212" spans="1:113" ht="15.75" hidden="1" customHeight="1" thickBot="1" x14ac:dyDescent="0.3">
      <c r="A212" s="573"/>
      <c r="B212" s="167">
        <f t="shared" si="209"/>
        <v>6</v>
      </c>
      <c r="C212" s="157"/>
      <c r="D212" s="157"/>
      <c r="E212" s="132"/>
      <c r="F212" s="553"/>
      <c r="G212" s="156"/>
      <c r="H212" s="503"/>
      <c r="I212" s="491"/>
      <c r="J212" s="494"/>
      <c r="K212" s="503"/>
      <c r="L212" s="491"/>
      <c r="M212" s="488"/>
      <c r="N212" s="527"/>
      <c r="O212" s="381"/>
      <c r="P212" s="126"/>
      <c r="Q212" s="120"/>
      <c r="R212" s="361"/>
      <c r="S212" s="381"/>
      <c r="T212" s="364">
        <f t="shared" si="190"/>
        <v>0</v>
      </c>
      <c r="U212" s="381"/>
      <c r="V212" s="364">
        <f t="shared" si="191"/>
        <v>0</v>
      </c>
      <c r="W212" s="381"/>
      <c r="X212" s="364">
        <f t="shared" si="192"/>
        <v>0</v>
      </c>
      <c r="Y212" s="381"/>
      <c r="Z212" s="364">
        <f t="shared" si="193"/>
        <v>0</v>
      </c>
      <c r="AA212" s="381"/>
      <c r="AB212" s="364">
        <f t="shared" si="194"/>
        <v>0</v>
      </c>
      <c r="AC212" s="381"/>
      <c r="AD212" s="364">
        <f t="shared" si="195"/>
        <v>0</v>
      </c>
      <c r="AE212" s="381"/>
      <c r="AF212" s="364">
        <f t="shared" si="198"/>
        <v>0</v>
      </c>
      <c r="AG212" s="242">
        <f t="shared" si="205"/>
        <v>0</v>
      </c>
      <c r="AH212" s="218" t="str">
        <f t="shared" si="201"/>
        <v/>
      </c>
      <c r="AI212" s="242">
        <f t="shared" si="199"/>
        <v>0</v>
      </c>
      <c r="AJ212" s="503"/>
      <c r="AK212" s="491"/>
      <c r="AL212" s="494"/>
      <c r="AM212" s="503"/>
      <c r="AN212" s="491"/>
      <c r="AO212" s="169"/>
      <c r="AP212" s="169"/>
      <c r="AQ212" s="216"/>
      <c r="AR212" s="379"/>
      <c r="AS212" s="216"/>
      <c r="AT212" s="216"/>
      <c r="AU212" s="216"/>
      <c r="AV212" s="216"/>
      <c r="AW212" s="216"/>
      <c r="AX212" s="330"/>
      <c r="AY212" s="497"/>
      <c r="AZ212" s="594"/>
      <c r="BA212" s="170" t="str">
        <f t="shared" si="196"/>
        <v>No aplica</v>
      </c>
      <c r="BB212" s="580"/>
      <c r="BC212" s="170" t="str">
        <f t="shared" si="197"/>
        <v>No aplica</v>
      </c>
      <c r="BD212" s="200" t="str">
        <f t="shared" si="200"/>
        <v>No aplica</v>
      </c>
      <c r="BE212" s="580"/>
      <c r="BF212" s="580"/>
      <c r="BG212" s="580"/>
      <c r="BH212" s="580"/>
      <c r="BI212" s="580"/>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s="23"/>
      <c r="CV212" s="23"/>
      <c r="CW212" s="23"/>
      <c r="CX212"/>
      <c r="CY212"/>
      <c r="CZ212"/>
      <c r="DA212"/>
      <c r="DB212"/>
      <c r="DC212"/>
      <c r="DD212"/>
      <c r="DE212"/>
      <c r="DF212"/>
      <c r="DG212"/>
      <c r="DH212"/>
      <c r="DI212" s="15"/>
    </row>
    <row r="213" spans="1:113" ht="15.75" hidden="1" customHeight="1" thickBot="1" x14ac:dyDescent="0.3">
      <c r="A213" s="573"/>
      <c r="B213" s="167">
        <f t="shared" si="209"/>
        <v>7</v>
      </c>
      <c r="C213" s="157"/>
      <c r="D213" s="157"/>
      <c r="E213" s="132"/>
      <c r="F213" s="553"/>
      <c r="G213" s="156"/>
      <c r="H213" s="503"/>
      <c r="I213" s="491"/>
      <c r="J213" s="494"/>
      <c r="K213" s="503"/>
      <c r="L213" s="491"/>
      <c r="M213" s="488"/>
      <c r="N213" s="527"/>
      <c r="O213" s="381"/>
      <c r="P213" s="126"/>
      <c r="Q213" s="120"/>
      <c r="R213" s="361"/>
      <c r="S213" s="381"/>
      <c r="T213" s="364">
        <f t="shared" si="190"/>
        <v>0</v>
      </c>
      <c r="U213" s="381"/>
      <c r="V213" s="364">
        <f t="shared" si="191"/>
        <v>0</v>
      </c>
      <c r="W213" s="381"/>
      <c r="X213" s="364">
        <f t="shared" si="192"/>
        <v>0</v>
      </c>
      <c r="Y213" s="381"/>
      <c r="Z213" s="364">
        <f t="shared" si="193"/>
        <v>0</v>
      </c>
      <c r="AA213" s="381"/>
      <c r="AB213" s="364">
        <f t="shared" si="194"/>
        <v>0</v>
      </c>
      <c r="AC213" s="381"/>
      <c r="AD213" s="364">
        <f t="shared" si="195"/>
        <v>0</v>
      </c>
      <c r="AE213" s="381"/>
      <c r="AF213" s="364">
        <f t="shared" si="198"/>
        <v>0</v>
      </c>
      <c r="AG213" s="242">
        <f>T$51+V$51+X$51+Z$51+AB$51+AD$51+AF$51</f>
        <v>0</v>
      </c>
      <c r="AH213" s="218" t="str">
        <f t="shared" si="201"/>
        <v/>
      </c>
      <c r="AI213" s="242">
        <f t="shared" si="199"/>
        <v>0</v>
      </c>
      <c r="AJ213" s="503"/>
      <c r="AK213" s="491"/>
      <c r="AL213" s="494"/>
      <c r="AM213" s="503"/>
      <c r="AN213" s="491"/>
      <c r="AO213" s="169"/>
      <c r="AP213" s="169"/>
      <c r="AQ213" s="216"/>
      <c r="AR213" s="379"/>
      <c r="AS213" s="216"/>
      <c r="AT213" s="216"/>
      <c r="AU213" s="216"/>
      <c r="AV213" s="216"/>
      <c r="AW213" s="216"/>
      <c r="AX213" s="330"/>
      <c r="AY213" s="497"/>
      <c r="AZ213" s="594"/>
      <c r="BA213" s="170" t="str">
        <f t="shared" si="196"/>
        <v>No aplica</v>
      </c>
      <c r="BB213" s="580"/>
      <c r="BC213" s="170" t="str">
        <f t="shared" si="197"/>
        <v>No aplica</v>
      </c>
      <c r="BD213" s="200" t="str">
        <f t="shared" si="200"/>
        <v>No aplica</v>
      </c>
      <c r="BE213" s="580"/>
      <c r="BF213" s="580"/>
      <c r="BG213" s="580"/>
      <c r="BH213" s="580"/>
      <c r="BI213" s="580"/>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s="23"/>
      <c r="CV213" s="23"/>
      <c r="CW213" s="23"/>
      <c r="CX213"/>
      <c r="CY213"/>
      <c r="CZ213"/>
      <c r="DA213"/>
      <c r="DB213"/>
      <c r="DC213"/>
      <c r="DD213"/>
      <c r="DE213"/>
      <c r="DF213"/>
      <c r="DG213"/>
      <c r="DH213"/>
      <c r="DI213" s="15"/>
    </row>
    <row r="214" spans="1:113" ht="15.75" hidden="1" customHeight="1" thickBot="1" x14ac:dyDescent="0.3">
      <c r="A214" s="573"/>
      <c r="B214" s="167">
        <f t="shared" si="209"/>
        <v>8</v>
      </c>
      <c r="C214" s="157"/>
      <c r="D214" s="157"/>
      <c r="E214" s="132"/>
      <c r="F214" s="553"/>
      <c r="G214" s="156"/>
      <c r="H214" s="503"/>
      <c r="I214" s="491"/>
      <c r="J214" s="494"/>
      <c r="K214" s="503"/>
      <c r="L214" s="491"/>
      <c r="M214" s="488"/>
      <c r="N214" s="527"/>
      <c r="O214" s="381"/>
      <c r="P214" s="126"/>
      <c r="Q214" s="120"/>
      <c r="R214" s="361"/>
      <c r="S214" s="381"/>
      <c r="T214" s="364">
        <f t="shared" si="190"/>
        <v>0</v>
      </c>
      <c r="U214" s="381"/>
      <c r="V214" s="364">
        <f t="shared" si="191"/>
        <v>0</v>
      </c>
      <c r="W214" s="381"/>
      <c r="X214" s="364">
        <f t="shared" si="192"/>
        <v>0</v>
      </c>
      <c r="Y214" s="381"/>
      <c r="Z214" s="364">
        <f t="shared" si="193"/>
        <v>0</v>
      </c>
      <c r="AA214" s="381"/>
      <c r="AB214" s="364">
        <f t="shared" si="194"/>
        <v>0</v>
      </c>
      <c r="AC214" s="381"/>
      <c r="AD214" s="364">
        <f t="shared" si="195"/>
        <v>0</v>
      </c>
      <c r="AE214" s="381"/>
      <c r="AF214" s="364">
        <f t="shared" si="198"/>
        <v>0</v>
      </c>
      <c r="AG214" s="242">
        <f>T$52+V$52+X$52+Z$52+AB$52+AD$52+AF$52</f>
        <v>0</v>
      </c>
      <c r="AH214" s="218" t="str">
        <f t="shared" si="201"/>
        <v/>
      </c>
      <c r="AI214" s="242">
        <f t="shared" si="199"/>
        <v>0</v>
      </c>
      <c r="AJ214" s="503"/>
      <c r="AK214" s="491"/>
      <c r="AL214" s="494"/>
      <c r="AM214" s="503"/>
      <c r="AN214" s="491"/>
      <c r="AO214" s="169"/>
      <c r="AP214" s="169"/>
      <c r="AQ214" s="216"/>
      <c r="AR214" s="379"/>
      <c r="AS214" s="216"/>
      <c r="AT214" s="216"/>
      <c r="AU214" s="216"/>
      <c r="AV214" s="216"/>
      <c r="AW214" s="216"/>
      <c r="AX214" s="330"/>
      <c r="AY214" s="497"/>
      <c r="AZ214" s="594"/>
      <c r="BA214" s="170" t="str">
        <f t="shared" si="196"/>
        <v>No aplica</v>
      </c>
      <c r="BB214" s="580"/>
      <c r="BC214" s="170" t="str">
        <f t="shared" si="197"/>
        <v>No aplica</v>
      </c>
      <c r="BD214" s="200" t="str">
        <f t="shared" si="200"/>
        <v>No aplica</v>
      </c>
      <c r="BE214" s="580"/>
      <c r="BF214" s="580"/>
      <c r="BG214" s="580"/>
      <c r="BH214" s="580"/>
      <c r="BI214" s="580"/>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s="23"/>
      <c r="CV214" s="23"/>
      <c r="CW214" s="23"/>
      <c r="CX214"/>
      <c r="CY214"/>
      <c r="CZ214"/>
      <c r="DA214"/>
      <c r="DB214"/>
      <c r="DC214"/>
      <c r="DD214"/>
      <c r="DE214"/>
      <c r="DF214"/>
      <c r="DG214"/>
      <c r="DH214"/>
      <c r="DI214" s="15"/>
    </row>
    <row r="215" spans="1:113" ht="15.75" hidden="1" customHeight="1" thickBot="1" x14ac:dyDescent="0.3">
      <c r="A215" s="598"/>
      <c r="B215" s="213">
        <f t="shared" si="209"/>
        <v>9</v>
      </c>
      <c r="C215" s="158"/>
      <c r="D215" s="158"/>
      <c r="E215" s="133"/>
      <c r="F215" s="554"/>
      <c r="G215" s="159"/>
      <c r="H215" s="515"/>
      <c r="I215" s="492"/>
      <c r="J215" s="495"/>
      <c r="K215" s="515"/>
      <c r="L215" s="492"/>
      <c r="M215" s="489"/>
      <c r="N215" s="527"/>
      <c r="O215" s="381"/>
      <c r="P215" s="129"/>
      <c r="Q215" s="120"/>
      <c r="R215" s="361"/>
      <c r="S215" s="381"/>
      <c r="T215" s="364">
        <f t="shared" si="190"/>
        <v>0</v>
      </c>
      <c r="U215" s="381"/>
      <c r="V215" s="364">
        <f t="shared" si="191"/>
        <v>0</v>
      </c>
      <c r="W215" s="381"/>
      <c r="X215" s="364">
        <f t="shared" si="192"/>
        <v>0</v>
      </c>
      <c r="Y215" s="381"/>
      <c r="Z215" s="364">
        <f t="shared" si="193"/>
        <v>0</v>
      </c>
      <c r="AA215" s="381"/>
      <c r="AB215" s="364">
        <f t="shared" si="194"/>
        <v>0</v>
      </c>
      <c r="AC215" s="381"/>
      <c r="AD215" s="364">
        <f t="shared" si="195"/>
        <v>0</v>
      </c>
      <c r="AE215" s="381"/>
      <c r="AF215" s="364">
        <f t="shared" si="198"/>
        <v>0</v>
      </c>
      <c r="AG215" s="272">
        <f>T$53+V$53+X$53+Z$53+AB$53+AD$53+AF$53</f>
        <v>0</v>
      </c>
      <c r="AH215" s="218" t="str">
        <f t="shared" si="201"/>
        <v/>
      </c>
      <c r="AI215" s="242">
        <f t="shared" si="199"/>
        <v>0</v>
      </c>
      <c r="AJ215" s="515"/>
      <c r="AK215" s="492"/>
      <c r="AL215" s="495"/>
      <c r="AM215" s="515"/>
      <c r="AN215" s="491"/>
      <c r="AO215" s="214"/>
      <c r="AP215" s="214"/>
      <c r="AQ215" s="216"/>
      <c r="AR215" s="379"/>
      <c r="AS215" s="216"/>
      <c r="AT215" s="216"/>
      <c r="AU215" s="216"/>
      <c r="AV215" s="216"/>
      <c r="AW215" s="216"/>
      <c r="AX215" s="330"/>
      <c r="AY215" s="498"/>
      <c r="AZ215" s="595"/>
      <c r="BA215" s="170" t="str">
        <f t="shared" si="196"/>
        <v>No aplica</v>
      </c>
      <c r="BB215" s="581"/>
      <c r="BC215" s="170" t="str">
        <f t="shared" si="197"/>
        <v>No aplica</v>
      </c>
      <c r="BD215" s="200" t="str">
        <f t="shared" si="200"/>
        <v>No aplica</v>
      </c>
      <c r="BE215" s="581"/>
      <c r="BF215" s="581"/>
      <c r="BG215" s="581"/>
      <c r="BH215" s="581"/>
      <c r="BI215" s="581"/>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s="23"/>
      <c r="CV215" s="23"/>
      <c r="CW215" s="23"/>
      <c r="CX215"/>
      <c r="CY215"/>
      <c r="CZ215"/>
      <c r="DA215"/>
      <c r="DB215"/>
      <c r="DC215"/>
      <c r="DD215"/>
      <c r="DE215"/>
      <c r="DF215"/>
      <c r="DG215"/>
      <c r="DH215"/>
      <c r="DI215" s="15"/>
    </row>
    <row r="216" spans="1:113" ht="15.75" hidden="1" customHeight="1" thickBot="1" x14ac:dyDescent="0.3">
      <c r="A216" s="574" t="s">
        <v>227</v>
      </c>
      <c r="B216" s="167">
        <v>1</v>
      </c>
      <c r="C216" s="157"/>
      <c r="D216" s="157"/>
      <c r="E216" s="156"/>
      <c r="F216" s="545"/>
      <c r="G216" s="156"/>
      <c r="H216" s="514"/>
      <c r="I216" s="490" t="str">
        <f>IF(H216=5,"Mas de una vez al año",IF(H216=4,"Al menos una vez en el ultimo año",IF(H216=3,"Al menos una vez en los ultimos 2 años",IF(H216=2,"Al menos una vez en los ultimos 5 años","No se ha presentado en los ultimos 5 años"))))</f>
        <v>No se ha presentado en los ultimos 5 años</v>
      </c>
      <c r="J216" s="493" t="str">
        <f>CONCATENATE(H$54,K$54)</f>
        <v/>
      </c>
      <c r="K216" s="514"/>
      <c r="L216" s="490" t="str">
        <f t="shared" ref="L216" si="210">IF(AM216=5,"Catastrófico - Tendría desastrosas consecuencias o efectos sobre la institución",IF(AM216=4,"Mayor - Tendría altas consecuencias o efectos sobre la institución",IF(AM216=3,"Moderado - Tendría medianas consecuencias o efectos sobre la institución",IF(AM216=2,"Menos - Tendría bajo impacto o efecto sobre la institución",IF(AM216=1,"Insignificante - tendría consecuencias o efectos mínimos en la institución","Digite Valor entre 1 y 5")))))</f>
        <v>Digite Valor entre 1 y 5</v>
      </c>
      <c r="M216" s="487" t="str">
        <f t="shared" ref="M216" si="211">IF(L216="Digite Valor entre 1 y 5","",IF(L216="Digite Valor entre 1 y 5","",IF(COUNTIF(CH$10:CH$17,CONCATENATE(H216,K216)),CH$9,IF(COUNTIF(CI$10:CI$17,CONCATENATE(H216,K216)),CI$9,IF(COUNTIF(CJ$10:CJ$13,CONCATENATE(H216,K216)),CJ$9,CK$9)))))</f>
        <v/>
      </c>
      <c r="N216" s="527" t="str">
        <f t="shared" ref="N216" si="212">IF(M216=CH$9,"E",IF(M216=CI$9,"A",IF(M216=CJ$9,"M",IF(M216=CK$9,"B",""))))</f>
        <v/>
      </c>
      <c r="O216" s="381"/>
      <c r="P216" s="122"/>
      <c r="Q216" s="120"/>
      <c r="R216" s="361"/>
      <c r="S216" s="381"/>
      <c r="T216" s="364">
        <f t="shared" si="190"/>
        <v>0</v>
      </c>
      <c r="U216" s="381"/>
      <c r="V216" s="364">
        <f t="shared" si="191"/>
        <v>0</v>
      </c>
      <c r="W216" s="381"/>
      <c r="X216" s="364">
        <f t="shared" si="192"/>
        <v>0</v>
      </c>
      <c r="Y216" s="381"/>
      <c r="Z216" s="364">
        <f t="shared" si="193"/>
        <v>0</v>
      </c>
      <c r="AA216" s="381"/>
      <c r="AB216" s="364">
        <f t="shared" si="194"/>
        <v>0</v>
      </c>
      <c r="AC216" s="381"/>
      <c r="AD216" s="364">
        <f t="shared" si="195"/>
        <v>0</v>
      </c>
      <c r="AE216" s="381"/>
      <c r="AF216" s="364">
        <f t="shared" si="198"/>
        <v>0</v>
      </c>
      <c r="AG216" s="242">
        <f t="shared" ref="AG216:AG221" si="213">T216+V216+X216+Z216+AB216+AD216+AF216</f>
        <v>0</v>
      </c>
      <c r="AH216" s="218" t="str">
        <f t="shared" si="201"/>
        <v/>
      </c>
      <c r="AI216" s="242">
        <f t="shared" si="199"/>
        <v>0</v>
      </c>
      <c r="AJ216" s="514" t="str">
        <f>BG216</f>
        <v/>
      </c>
      <c r="AK216" s="490" t="str">
        <f>IF(AJ216=5,"Mas de una vez al año",IF(AJ216=4,"Al menos una vez en el ultimo año",IF(AJ216=3,"Al menos una vez en los ultimos 2 años",IF(AJ216=2,"Al menos una vez en los ultimos 5 años","No se ha presentado en los ultimos 5 años"))))</f>
        <v>No se ha presentado en los ultimos 5 años</v>
      </c>
      <c r="AL216" s="493" t="str">
        <f>BH216</f>
        <v/>
      </c>
      <c r="AM216" s="514" t="str">
        <f>BI216</f>
        <v/>
      </c>
      <c r="AN216" s="491" t="str">
        <f t="shared" ref="AN216" si="214">IF(AM216=5,"Catastrófico - Tendría desastrosas consecuencias o efectos sobre la institución",IF(AM216=4,"Mayor - Tendría altas consecuencias o efectos sobre la institución",IF(AM216=3,"Moderado - Tendría medianas consecuencias o efectos sobre la institución",IF(AM216=2,"Menos - Tendría bajo impacto o efecto sobre la institución",IF(AM216=1,"Insignificante - tendría consecuencias o efectos mínimos en la institución","Digite Valor entre 1 y 5")))))</f>
        <v>Digite Valor entre 1 y 5</v>
      </c>
      <c r="AO216" s="169"/>
      <c r="AP216" s="169"/>
      <c r="AQ216" s="370"/>
      <c r="AR216" s="379"/>
      <c r="AS216" s="376"/>
      <c r="AT216" s="375"/>
      <c r="AU216" s="56"/>
      <c r="AV216" s="56"/>
      <c r="AW216" s="374"/>
      <c r="AX216" s="371"/>
      <c r="AY216" s="496"/>
      <c r="AZ216" s="593">
        <f>H216</f>
        <v>0</v>
      </c>
      <c r="BA216" s="170" t="str">
        <f t="shared" si="196"/>
        <v>No aplica</v>
      </c>
      <c r="BB216" s="579">
        <f>K216</f>
        <v>0</v>
      </c>
      <c r="BC216" s="170" t="str">
        <f t="shared" si="197"/>
        <v>No aplica</v>
      </c>
      <c r="BD216" s="200" t="str">
        <f t="shared" si="200"/>
        <v>No aplica0</v>
      </c>
      <c r="BE216" s="579" t="str">
        <f t="shared" ref="BE216" si="215">IF(R216="","",SUMIF(R216:R224,"Afecta la Probabilidad",BA216:BA224))</f>
        <v/>
      </c>
      <c r="BF216" s="579" t="str">
        <f t="shared" ref="BF216" si="216">IF(R216="","",SUMIF(R216:R224,"Afecta el Impacto",BC216:BC224))</f>
        <v/>
      </c>
      <c r="BG216" s="579" t="str">
        <f>IF(BE216="","",IF(H216-BE216&lt;=0,1,H216-BE216))</f>
        <v/>
      </c>
      <c r="BH216" s="579" t="str">
        <f>CONCATENATE(BG216,BI216)</f>
        <v/>
      </c>
      <c r="BI216" s="579" t="str">
        <f>IF(K216="","",IF(K216-BF216&lt;0,1,K216-BF216))</f>
        <v/>
      </c>
      <c r="BJ216"/>
      <c r="BK216"/>
      <c r="BL216"/>
      <c r="BM216"/>
      <c r="BN216"/>
      <c r="BO216"/>
      <c r="BP216"/>
      <c r="BQ216"/>
      <c r="BR216"/>
      <c r="BS216"/>
      <c r="BT216"/>
      <c r="BU216"/>
      <c r="BV216"/>
      <c r="BW216"/>
      <c r="BX216"/>
      <c r="BY216"/>
      <c r="BZ216"/>
      <c r="CA216"/>
      <c r="CB216"/>
      <c r="CC216"/>
      <c r="CD216"/>
      <c r="CE216"/>
      <c r="CF216"/>
      <c r="CG216"/>
      <c r="CH216" s="98"/>
      <c r="CI216" s="98"/>
      <c r="CJ216" s="98"/>
      <c r="CK216" s="98"/>
      <c r="CL216"/>
      <c r="CM216"/>
      <c r="CN216"/>
      <c r="CO216"/>
      <c r="CP216"/>
      <c r="CQ216"/>
      <c r="CR216"/>
      <c r="CS216"/>
      <c r="CT216"/>
      <c r="CU216" s="23"/>
      <c r="CV216" s="23"/>
      <c r="CW216" s="23"/>
      <c r="CX216"/>
      <c r="CY216"/>
      <c r="CZ216"/>
      <c r="DA216"/>
      <c r="DB216"/>
      <c r="DC216"/>
      <c r="DD216"/>
      <c r="DE216"/>
      <c r="DF216"/>
      <c r="DG216"/>
      <c r="DH216"/>
      <c r="DI216" s="15"/>
    </row>
    <row r="217" spans="1:113" ht="15.75" hidden="1" customHeight="1" thickBot="1" x14ac:dyDescent="0.3">
      <c r="A217" s="575"/>
      <c r="B217" s="167">
        <f t="shared" si="209"/>
        <v>2</v>
      </c>
      <c r="C217" s="157"/>
      <c r="D217" s="157"/>
      <c r="E217" s="156"/>
      <c r="F217" s="553"/>
      <c r="G217" s="156"/>
      <c r="H217" s="503"/>
      <c r="I217" s="491"/>
      <c r="J217" s="494"/>
      <c r="K217" s="503"/>
      <c r="L217" s="491"/>
      <c r="M217" s="488"/>
      <c r="N217" s="527"/>
      <c r="O217" s="381"/>
      <c r="P217" s="122"/>
      <c r="Q217" s="120"/>
      <c r="R217" s="361"/>
      <c r="S217" s="381"/>
      <c r="T217" s="364">
        <f t="shared" si="190"/>
        <v>0</v>
      </c>
      <c r="U217" s="381"/>
      <c r="V217" s="364">
        <f t="shared" si="191"/>
        <v>0</v>
      </c>
      <c r="W217" s="381"/>
      <c r="X217" s="364">
        <f t="shared" si="192"/>
        <v>0</v>
      </c>
      <c r="Y217" s="381"/>
      <c r="Z217" s="364">
        <f t="shared" si="193"/>
        <v>0</v>
      </c>
      <c r="AA217" s="381"/>
      <c r="AB217" s="364">
        <f t="shared" si="194"/>
        <v>0</v>
      </c>
      <c r="AC217" s="381"/>
      <c r="AD217" s="364">
        <f t="shared" si="195"/>
        <v>0</v>
      </c>
      <c r="AE217" s="381"/>
      <c r="AF217" s="364">
        <f t="shared" si="198"/>
        <v>0</v>
      </c>
      <c r="AG217" s="242">
        <f t="shared" si="213"/>
        <v>0</v>
      </c>
      <c r="AH217" s="218" t="str">
        <f t="shared" si="201"/>
        <v/>
      </c>
      <c r="AI217" s="242">
        <f t="shared" si="199"/>
        <v>0</v>
      </c>
      <c r="AJ217" s="503"/>
      <c r="AK217" s="491"/>
      <c r="AL217" s="494"/>
      <c r="AM217" s="503"/>
      <c r="AN217" s="491"/>
      <c r="AO217" s="169"/>
      <c r="AP217" s="169"/>
      <c r="AQ217" s="370"/>
      <c r="AR217" s="379"/>
      <c r="AS217" s="376"/>
      <c r="AT217" s="375"/>
      <c r="AU217" s="56"/>
      <c r="AV217" s="56"/>
      <c r="AW217" s="374"/>
      <c r="AX217" s="335"/>
      <c r="AY217" s="497"/>
      <c r="AZ217" s="594"/>
      <c r="BA217" s="170" t="str">
        <f t="shared" si="196"/>
        <v>No aplica</v>
      </c>
      <c r="BB217" s="580"/>
      <c r="BC217" s="170" t="str">
        <f t="shared" si="197"/>
        <v>No aplica</v>
      </c>
      <c r="BD217" s="200" t="str">
        <f t="shared" si="200"/>
        <v>No aplica</v>
      </c>
      <c r="BE217" s="580"/>
      <c r="BF217" s="580"/>
      <c r="BG217" s="580"/>
      <c r="BH217" s="580"/>
      <c r="BI217" s="580"/>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s="23"/>
      <c r="CV217" s="23"/>
      <c r="CW217" s="23"/>
      <c r="CX217"/>
      <c r="CY217"/>
      <c r="CZ217"/>
      <c r="DA217"/>
      <c r="DB217"/>
      <c r="DC217"/>
      <c r="DD217"/>
      <c r="DE217"/>
      <c r="DF217"/>
      <c r="DG217"/>
      <c r="DH217"/>
      <c r="DI217" s="15"/>
    </row>
    <row r="218" spans="1:113" ht="15.75" hidden="1" customHeight="1" thickBot="1" x14ac:dyDescent="0.3">
      <c r="A218" s="575"/>
      <c r="B218" s="167">
        <f t="shared" si="209"/>
        <v>3</v>
      </c>
      <c r="C218" s="157"/>
      <c r="D218" s="157"/>
      <c r="E218" s="156"/>
      <c r="F218" s="553"/>
      <c r="G218" s="156"/>
      <c r="H218" s="503"/>
      <c r="I218" s="491"/>
      <c r="J218" s="494"/>
      <c r="K218" s="503"/>
      <c r="L218" s="491"/>
      <c r="M218" s="488"/>
      <c r="N218" s="527"/>
      <c r="O218" s="381"/>
      <c r="P218" s="128"/>
      <c r="Q218" s="120"/>
      <c r="R218" s="361"/>
      <c r="S218" s="381"/>
      <c r="T218" s="364">
        <f t="shared" si="190"/>
        <v>0</v>
      </c>
      <c r="U218" s="381"/>
      <c r="V218" s="364">
        <f t="shared" si="191"/>
        <v>0</v>
      </c>
      <c r="W218" s="381"/>
      <c r="X218" s="364">
        <f t="shared" si="192"/>
        <v>0</v>
      </c>
      <c r="Y218" s="381"/>
      <c r="Z218" s="364">
        <f t="shared" si="193"/>
        <v>0</v>
      </c>
      <c r="AA218" s="381"/>
      <c r="AB218" s="364">
        <f t="shared" si="194"/>
        <v>0</v>
      </c>
      <c r="AC218" s="381"/>
      <c r="AD218" s="364">
        <f t="shared" si="195"/>
        <v>0</v>
      </c>
      <c r="AE218" s="381"/>
      <c r="AF218" s="364">
        <f t="shared" si="198"/>
        <v>0</v>
      </c>
      <c r="AG218" s="242">
        <f t="shared" si="213"/>
        <v>0</v>
      </c>
      <c r="AH218" s="218" t="str">
        <f t="shared" si="201"/>
        <v/>
      </c>
      <c r="AI218" s="242">
        <f t="shared" si="199"/>
        <v>0</v>
      </c>
      <c r="AJ218" s="503"/>
      <c r="AK218" s="491"/>
      <c r="AL218" s="494"/>
      <c r="AM218" s="503"/>
      <c r="AN218" s="491"/>
      <c r="AO218" s="169"/>
      <c r="AP218" s="169"/>
      <c r="AQ218" s="216"/>
      <c r="AR218" s="379"/>
      <c r="AS218" s="370"/>
      <c r="AT218" s="375"/>
      <c r="AU218" s="334"/>
      <c r="AV218" s="334"/>
      <c r="AW218" s="375"/>
      <c r="AX218" s="336"/>
      <c r="AY218" s="497"/>
      <c r="AZ218" s="594"/>
      <c r="BA218" s="170" t="str">
        <f t="shared" si="196"/>
        <v>No aplica</v>
      </c>
      <c r="BB218" s="580"/>
      <c r="BC218" s="170" t="str">
        <f t="shared" si="197"/>
        <v>No aplica</v>
      </c>
      <c r="BD218" s="200" t="str">
        <f t="shared" si="200"/>
        <v>No aplica</v>
      </c>
      <c r="BE218" s="580"/>
      <c r="BF218" s="580"/>
      <c r="BG218" s="580"/>
      <c r="BH218" s="580"/>
      <c r="BI218" s="580"/>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s="23"/>
      <c r="CV218" s="23"/>
      <c r="CW218" s="23"/>
      <c r="CX218"/>
      <c r="CY218"/>
      <c r="CZ218"/>
      <c r="DA218"/>
      <c r="DB218"/>
      <c r="DC218"/>
      <c r="DD218"/>
      <c r="DE218"/>
      <c r="DF218"/>
      <c r="DG218"/>
      <c r="DH218"/>
      <c r="DI218" s="15"/>
    </row>
    <row r="219" spans="1:113" ht="15.75" hidden="1" customHeight="1" thickBot="1" x14ac:dyDescent="0.3">
      <c r="A219" s="575"/>
      <c r="B219" s="167">
        <f t="shared" si="209"/>
        <v>4</v>
      </c>
      <c r="C219" s="157"/>
      <c r="D219" s="157"/>
      <c r="E219" s="156"/>
      <c r="F219" s="553"/>
      <c r="G219" s="156"/>
      <c r="H219" s="503"/>
      <c r="I219" s="491"/>
      <c r="J219" s="494"/>
      <c r="K219" s="503"/>
      <c r="L219" s="491"/>
      <c r="M219" s="488"/>
      <c r="N219" s="527"/>
      <c r="O219" s="381"/>
      <c r="P219" s="126"/>
      <c r="Q219" s="120"/>
      <c r="R219" s="361"/>
      <c r="S219" s="381"/>
      <c r="T219" s="364">
        <f t="shared" si="190"/>
        <v>0</v>
      </c>
      <c r="U219" s="381"/>
      <c r="V219" s="364">
        <f t="shared" si="191"/>
        <v>0</v>
      </c>
      <c r="W219" s="381"/>
      <c r="X219" s="364">
        <f t="shared" si="192"/>
        <v>0</v>
      </c>
      <c r="Y219" s="381"/>
      <c r="Z219" s="364">
        <f t="shared" si="193"/>
        <v>0</v>
      </c>
      <c r="AA219" s="381"/>
      <c r="AB219" s="364">
        <f t="shared" si="194"/>
        <v>0</v>
      </c>
      <c r="AC219" s="381"/>
      <c r="AD219" s="364">
        <f t="shared" si="195"/>
        <v>0</v>
      </c>
      <c r="AE219" s="381"/>
      <c r="AF219" s="364">
        <f t="shared" si="198"/>
        <v>0</v>
      </c>
      <c r="AG219" s="242">
        <f t="shared" si="213"/>
        <v>0</v>
      </c>
      <c r="AH219" s="218" t="str">
        <f t="shared" si="201"/>
        <v/>
      </c>
      <c r="AI219" s="242">
        <f t="shared" si="199"/>
        <v>0</v>
      </c>
      <c r="AJ219" s="503"/>
      <c r="AK219" s="491"/>
      <c r="AL219" s="494"/>
      <c r="AM219" s="503"/>
      <c r="AN219" s="491"/>
      <c r="AO219" s="169"/>
      <c r="AP219" s="169"/>
      <c r="AQ219" s="216"/>
      <c r="AR219" s="379"/>
      <c r="AS219" s="216"/>
      <c r="AT219" s="216"/>
      <c r="AU219" s="216"/>
      <c r="AV219" s="216"/>
      <c r="AW219" s="216"/>
      <c r="AX219" s="330"/>
      <c r="AY219" s="497"/>
      <c r="AZ219" s="594"/>
      <c r="BA219" s="170" t="str">
        <f t="shared" si="196"/>
        <v>No aplica</v>
      </c>
      <c r="BB219" s="580"/>
      <c r="BC219" s="170" t="str">
        <f t="shared" si="197"/>
        <v>No aplica</v>
      </c>
      <c r="BD219" s="200" t="str">
        <f t="shared" si="200"/>
        <v>No aplica</v>
      </c>
      <c r="BE219" s="580"/>
      <c r="BF219" s="580"/>
      <c r="BG219" s="580"/>
      <c r="BH219" s="580"/>
      <c r="BI219" s="580"/>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s="23"/>
      <c r="CV219" s="23"/>
      <c r="CW219" s="23"/>
      <c r="CX219"/>
      <c r="CY219"/>
      <c r="CZ219"/>
      <c r="DA219"/>
      <c r="DB219"/>
      <c r="DC219"/>
      <c r="DD219"/>
      <c r="DE219"/>
      <c r="DF219"/>
      <c r="DG219"/>
      <c r="DH219"/>
      <c r="DI219" s="15"/>
    </row>
    <row r="220" spans="1:113" ht="15.75" hidden="1" customHeight="1" thickBot="1" x14ac:dyDescent="0.3">
      <c r="A220" s="575"/>
      <c r="B220" s="167">
        <f t="shared" si="209"/>
        <v>5</v>
      </c>
      <c r="C220" s="157"/>
      <c r="D220" s="157"/>
      <c r="E220" s="156"/>
      <c r="F220" s="553"/>
      <c r="G220" s="156"/>
      <c r="H220" s="503"/>
      <c r="I220" s="491"/>
      <c r="J220" s="494"/>
      <c r="K220" s="503"/>
      <c r="L220" s="491"/>
      <c r="M220" s="488"/>
      <c r="N220" s="527"/>
      <c r="O220" s="381"/>
      <c r="P220" s="126"/>
      <c r="Q220" s="120"/>
      <c r="R220" s="361"/>
      <c r="S220" s="381"/>
      <c r="T220" s="364">
        <f t="shared" si="190"/>
        <v>0</v>
      </c>
      <c r="U220" s="381"/>
      <c r="V220" s="364">
        <f t="shared" si="191"/>
        <v>0</v>
      </c>
      <c r="W220" s="381"/>
      <c r="X220" s="364">
        <f t="shared" si="192"/>
        <v>0</v>
      </c>
      <c r="Y220" s="381"/>
      <c r="Z220" s="364">
        <f t="shared" si="193"/>
        <v>0</v>
      </c>
      <c r="AA220" s="381"/>
      <c r="AB220" s="364">
        <f t="shared" si="194"/>
        <v>0</v>
      </c>
      <c r="AC220" s="381"/>
      <c r="AD220" s="364">
        <f t="shared" si="195"/>
        <v>0</v>
      </c>
      <c r="AE220" s="381"/>
      <c r="AF220" s="364">
        <f t="shared" si="198"/>
        <v>0</v>
      </c>
      <c r="AG220" s="242">
        <f t="shared" si="213"/>
        <v>0</v>
      </c>
      <c r="AH220" s="218" t="str">
        <f t="shared" si="201"/>
        <v/>
      </c>
      <c r="AI220" s="242">
        <f t="shared" si="199"/>
        <v>0</v>
      </c>
      <c r="AJ220" s="503"/>
      <c r="AK220" s="491"/>
      <c r="AL220" s="494"/>
      <c r="AM220" s="503"/>
      <c r="AN220" s="491"/>
      <c r="AO220" s="169"/>
      <c r="AP220" s="169"/>
      <c r="AQ220" s="216"/>
      <c r="AR220" s="379"/>
      <c r="AS220" s="216"/>
      <c r="AT220" s="216"/>
      <c r="AU220" s="216"/>
      <c r="AV220" s="216"/>
      <c r="AW220" s="216"/>
      <c r="AX220" s="330"/>
      <c r="AY220" s="497"/>
      <c r="AZ220" s="594"/>
      <c r="BA220" s="170" t="str">
        <f t="shared" si="196"/>
        <v>No aplica</v>
      </c>
      <c r="BB220" s="580"/>
      <c r="BC220" s="170" t="str">
        <f t="shared" si="197"/>
        <v>No aplica</v>
      </c>
      <c r="BD220" s="200" t="str">
        <f t="shared" si="200"/>
        <v>No aplica</v>
      </c>
      <c r="BE220" s="580"/>
      <c r="BF220" s="580"/>
      <c r="BG220" s="580"/>
      <c r="BH220" s="580"/>
      <c r="BI220" s="58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s="23"/>
      <c r="CV220" s="23"/>
      <c r="CW220" s="23"/>
      <c r="CX220"/>
      <c r="CY220"/>
      <c r="CZ220"/>
      <c r="DA220"/>
      <c r="DB220"/>
      <c r="DC220"/>
      <c r="DD220"/>
      <c r="DE220"/>
      <c r="DF220"/>
      <c r="DG220"/>
      <c r="DH220"/>
      <c r="DI220" s="15"/>
    </row>
    <row r="221" spans="1:113" ht="15.75" hidden="1" customHeight="1" thickBot="1" x14ac:dyDescent="0.3">
      <c r="A221" s="575"/>
      <c r="B221" s="167">
        <f t="shared" si="209"/>
        <v>6</v>
      </c>
      <c r="C221" s="157"/>
      <c r="D221" s="157"/>
      <c r="E221" s="132"/>
      <c r="F221" s="553"/>
      <c r="G221" s="156"/>
      <c r="H221" s="503"/>
      <c r="I221" s="491"/>
      <c r="J221" s="494"/>
      <c r="K221" s="503"/>
      <c r="L221" s="491"/>
      <c r="M221" s="488"/>
      <c r="N221" s="527"/>
      <c r="O221" s="381"/>
      <c r="P221" s="126"/>
      <c r="Q221" s="120"/>
      <c r="R221" s="361"/>
      <c r="S221" s="381"/>
      <c r="T221" s="364">
        <f t="shared" si="190"/>
        <v>0</v>
      </c>
      <c r="U221" s="381"/>
      <c r="V221" s="364">
        <f t="shared" si="191"/>
        <v>0</v>
      </c>
      <c r="W221" s="381"/>
      <c r="X221" s="364">
        <f t="shared" si="192"/>
        <v>0</v>
      </c>
      <c r="Y221" s="381"/>
      <c r="Z221" s="364">
        <f t="shared" si="193"/>
        <v>0</v>
      </c>
      <c r="AA221" s="381"/>
      <c r="AB221" s="364">
        <f t="shared" si="194"/>
        <v>0</v>
      </c>
      <c r="AC221" s="381"/>
      <c r="AD221" s="364">
        <f t="shared" si="195"/>
        <v>0</v>
      </c>
      <c r="AE221" s="381"/>
      <c r="AF221" s="364">
        <f t="shared" si="198"/>
        <v>0</v>
      </c>
      <c r="AG221" s="242">
        <f t="shared" si="213"/>
        <v>0</v>
      </c>
      <c r="AH221" s="218" t="str">
        <f t="shared" si="201"/>
        <v/>
      </c>
      <c r="AI221" s="242">
        <f t="shared" si="199"/>
        <v>0</v>
      </c>
      <c r="AJ221" s="503"/>
      <c r="AK221" s="491"/>
      <c r="AL221" s="494"/>
      <c r="AM221" s="503"/>
      <c r="AN221" s="491"/>
      <c r="AO221" s="169"/>
      <c r="AP221" s="169"/>
      <c r="AQ221" s="216"/>
      <c r="AR221" s="379"/>
      <c r="AS221" s="216"/>
      <c r="AT221" s="216"/>
      <c r="AU221" s="216"/>
      <c r="AV221" s="216"/>
      <c r="AW221" s="216"/>
      <c r="AX221" s="330"/>
      <c r="AY221" s="497"/>
      <c r="AZ221" s="594"/>
      <c r="BA221" s="170" t="str">
        <f t="shared" si="196"/>
        <v>No aplica</v>
      </c>
      <c r="BB221" s="580"/>
      <c r="BC221" s="170" t="str">
        <f t="shared" si="197"/>
        <v>No aplica</v>
      </c>
      <c r="BD221" s="200" t="str">
        <f t="shared" si="200"/>
        <v>No aplica</v>
      </c>
      <c r="BE221" s="580"/>
      <c r="BF221" s="580"/>
      <c r="BG221" s="580"/>
      <c r="BH221" s="580"/>
      <c r="BI221" s="580"/>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s="23"/>
      <c r="CV221" s="23"/>
      <c r="CW221" s="23"/>
      <c r="CX221"/>
      <c r="CY221"/>
      <c r="CZ221"/>
      <c r="DA221"/>
      <c r="DB221"/>
      <c r="DC221"/>
      <c r="DD221"/>
      <c r="DE221"/>
      <c r="DF221"/>
      <c r="DG221"/>
      <c r="DH221"/>
      <c r="DI221" s="15"/>
    </row>
    <row r="222" spans="1:113" ht="15.75" hidden="1" customHeight="1" thickBot="1" x14ac:dyDescent="0.3">
      <c r="A222" s="575"/>
      <c r="B222" s="167">
        <f t="shared" si="209"/>
        <v>7</v>
      </c>
      <c r="C222" s="157"/>
      <c r="D222" s="157"/>
      <c r="E222" s="132"/>
      <c r="F222" s="553"/>
      <c r="G222" s="156"/>
      <c r="H222" s="503"/>
      <c r="I222" s="491"/>
      <c r="J222" s="494"/>
      <c r="K222" s="503"/>
      <c r="L222" s="491"/>
      <c r="M222" s="488"/>
      <c r="N222" s="527"/>
      <c r="O222" s="381"/>
      <c r="P222" s="126"/>
      <c r="Q222" s="120"/>
      <c r="R222" s="361"/>
      <c r="S222" s="381"/>
      <c r="T222" s="364">
        <f t="shared" si="190"/>
        <v>0</v>
      </c>
      <c r="U222" s="381"/>
      <c r="V222" s="364">
        <f t="shared" si="191"/>
        <v>0</v>
      </c>
      <c r="W222" s="381"/>
      <c r="X222" s="364">
        <f t="shared" si="192"/>
        <v>0</v>
      </c>
      <c r="Y222" s="381"/>
      <c r="Z222" s="364">
        <f t="shared" si="193"/>
        <v>0</v>
      </c>
      <c r="AA222" s="381"/>
      <c r="AB222" s="364">
        <f t="shared" si="194"/>
        <v>0</v>
      </c>
      <c r="AC222" s="381"/>
      <c r="AD222" s="364">
        <f t="shared" si="195"/>
        <v>0</v>
      </c>
      <c r="AE222" s="381"/>
      <c r="AF222" s="364">
        <f t="shared" si="198"/>
        <v>0</v>
      </c>
      <c r="AG222" s="242">
        <f>T$51+V$51+X$51+Z$51+AB$51+AD$51+AF$51</f>
        <v>0</v>
      </c>
      <c r="AH222" s="218" t="str">
        <f t="shared" si="201"/>
        <v/>
      </c>
      <c r="AI222" s="242">
        <f t="shared" si="199"/>
        <v>0</v>
      </c>
      <c r="AJ222" s="503"/>
      <c r="AK222" s="491"/>
      <c r="AL222" s="494"/>
      <c r="AM222" s="503"/>
      <c r="AN222" s="491"/>
      <c r="AO222" s="169"/>
      <c r="AP222" s="169"/>
      <c r="AQ222" s="216"/>
      <c r="AR222" s="379"/>
      <c r="AS222" s="216"/>
      <c r="AT222" s="216"/>
      <c r="AU222" s="216"/>
      <c r="AV222" s="216"/>
      <c r="AW222" s="216"/>
      <c r="AX222" s="330"/>
      <c r="AY222" s="497"/>
      <c r="AZ222" s="594"/>
      <c r="BA222" s="170" t="str">
        <f t="shared" si="196"/>
        <v>No aplica</v>
      </c>
      <c r="BB222" s="580"/>
      <c r="BC222" s="170" t="str">
        <f t="shared" si="197"/>
        <v>No aplica</v>
      </c>
      <c r="BD222" s="200" t="str">
        <f t="shared" si="200"/>
        <v>No aplica</v>
      </c>
      <c r="BE222" s="580"/>
      <c r="BF222" s="580"/>
      <c r="BG222" s="580"/>
      <c r="BH222" s="580"/>
      <c r="BI222" s="580"/>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s="23"/>
      <c r="CV222" s="23"/>
      <c r="CW222" s="23"/>
      <c r="CX222"/>
      <c r="CY222"/>
      <c r="CZ222"/>
      <c r="DA222"/>
      <c r="DB222"/>
      <c r="DC222"/>
      <c r="DD222"/>
      <c r="DE222"/>
      <c r="DF222"/>
      <c r="DG222"/>
      <c r="DH222"/>
      <c r="DI222" s="15"/>
    </row>
    <row r="223" spans="1:113" ht="15.75" hidden="1" customHeight="1" thickBot="1" x14ac:dyDescent="0.3">
      <c r="A223" s="575"/>
      <c r="B223" s="167">
        <f t="shared" si="209"/>
        <v>8</v>
      </c>
      <c r="C223" s="157"/>
      <c r="D223" s="157"/>
      <c r="E223" s="132"/>
      <c r="F223" s="553"/>
      <c r="G223" s="156"/>
      <c r="H223" s="503"/>
      <c r="I223" s="491"/>
      <c r="J223" s="494"/>
      <c r="K223" s="503"/>
      <c r="L223" s="491"/>
      <c r="M223" s="488"/>
      <c r="N223" s="527"/>
      <c r="O223" s="381"/>
      <c r="P223" s="126"/>
      <c r="Q223" s="120"/>
      <c r="R223" s="361"/>
      <c r="S223" s="381"/>
      <c r="T223" s="364">
        <f t="shared" si="190"/>
        <v>0</v>
      </c>
      <c r="U223" s="381"/>
      <c r="V223" s="364">
        <f t="shared" si="191"/>
        <v>0</v>
      </c>
      <c r="W223" s="381"/>
      <c r="X223" s="364">
        <f t="shared" si="192"/>
        <v>0</v>
      </c>
      <c r="Y223" s="381"/>
      <c r="Z223" s="364">
        <f t="shared" si="193"/>
        <v>0</v>
      </c>
      <c r="AA223" s="381"/>
      <c r="AB223" s="364">
        <f t="shared" si="194"/>
        <v>0</v>
      </c>
      <c r="AC223" s="381"/>
      <c r="AD223" s="364">
        <f t="shared" si="195"/>
        <v>0</v>
      </c>
      <c r="AE223" s="381"/>
      <c r="AF223" s="364">
        <f t="shared" si="198"/>
        <v>0</v>
      </c>
      <c r="AG223" s="242">
        <f>T$52+V$52+X$52+Z$52+AB$52+AD$52+AF$52</f>
        <v>0</v>
      </c>
      <c r="AH223" s="218" t="str">
        <f t="shared" si="201"/>
        <v/>
      </c>
      <c r="AI223" s="242">
        <f t="shared" si="199"/>
        <v>0</v>
      </c>
      <c r="AJ223" s="503"/>
      <c r="AK223" s="491"/>
      <c r="AL223" s="494"/>
      <c r="AM223" s="503"/>
      <c r="AN223" s="491"/>
      <c r="AO223" s="169"/>
      <c r="AP223" s="169"/>
      <c r="AQ223" s="216"/>
      <c r="AR223" s="379"/>
      <c r="AS223" s="216"/>
      <c r="AT223" s="216"/>
      <c r="AU223" s="216"/>
      <c r="AV223" s="216"/>
      <c r="AW223" s="216"/>
      <c r="AX223" s="330"/>
      <c r="AY223" s="497"/>
      <c r="AZ223" s="594"/>
      <c r="BA223" s="170" t="str">
        <f t="shared" si="196"/>
        <v>No aplica</v>
      </c>
      <c r="BB223" s="580"/>
      <c r="BC223" s="170" t="str">
        <f t="shared" si="197"/>
        <v>No aplica</v>
      </c>
      <c r="BD223" s="200" t="str">
        <f t="shared" si="200"/>
        <v>No aplica</v>
      </c>
      <c r="BE223" s="580"/>
      <c r="BF223" s="580"/>
      <c r="BG223" s="580"/>
      <c r="BH223" s="580"/>
      <c r="BI223" s="580"/>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s="23"/>
      <c r="CV223" s="23"/>
      <c r="CW223" s="23"/>
      <c r="CX223"/>
      <c r="CY223"/>
      <c r="CZ223"/>
      <c r="DA223"/>
      <c r="DB223"/>
      <c r="DC223"/>
      <c r="DD223"/>
      <c r="DE223"/>
      <c r="DF223"/>
      <c r="DG223"/>
      <c r="DH223"/>
      <c r="DI223" s="15"/>
    </row>
    <row r="224" spans="1:113" ht="15.75" hidden="1" customHeight="1" thickBot="1" x14ac:dyDescent="0.3">
      <c r="A224" s="576"/>
      <c r="B224" s="167">
        <f t="shared" si="209"/>
        <v>9</v>
      </c>
      <c r="C224" s="157"/>
      <c r="D224" s="157"/>
      <c r="E224" s="132"/>
      <c r="F224" s="554"/>
      <c r="G224" s="156"/>
      <c r="H224" s="515"/>
      <c r="I224" s="492"/>
      <c r="J224" s="495"/>
      <c r="K224" s="515"/>
      <c r="L224" s="492"/>
      <c r="M224" s="489"/>
      <c r="N224" s="527"/>
      <c r="O224" s="381"/>
      <c r="P224" s="210"/>
      <c r="Q224" s="120"/>
      <c r="R224" s="361"/>
      <c r="S224" s="381"/>
      <c r="T224" s="364">
        <f t="shared" si="190"/>
        <v>0</v>
      </c>
      <c r="U224" s="381"/>
      <c r="V224" s="364">
        <f t="shared" si="191"/>
        <v>0</v>
      </c>
      <c r="W224" s="381"/>
      <c r="X224" s="364">
        <f t="shared" si="192"/>
        <v>0</v>
      </c>
      <c r="Y224" s="381"/>
      <c r="Z224" s="364">
        <f t="shared" si="193"/>
        <v>0</v>
      </c>
      <c r="AA224" s="381"/>
      <c r="AB224" s="364">
        <f t="shared" si="194"/>
        <v>0</v>
      </c>
      <c r="AC224" s="381"/>
      <c r="AD224" s="364">
        <f t="shared" si="195"/>
        <v>0</v>
      </c>
      <c r="AE224" s="381"/>
      <c r="AF224" s="364">
        <f t="shared" si="198"/>
        <v>0</v>
      </c>
      <c r="AG224" s="242">
        <f>T$53+V$53+X$53+Z$53+AB$53+AD$53+AF$53</f>
        <v>0</v>
      </c>
      <c r="AH224" s="218" t="str">
        <f t="shared" si="201"/>
        <v/>
      </c>
      <c r="AI224" s="242">
        <f t="shared" si="199"/>
        <v>0</v>
      </c>
      <c r="AJ224" s="515"/>
      <c r="AK224" s="492"/>
      <c r="AL224" s="495"/>
      <c r="AM224" s="515"/>
      <c r="AN224" s="491"/>
      <c r="AO224" s="169"/>
      <c r="AP224" s="169"/>
      <c r="AQ224" s="216"/>
      <c r="AR224" s="379"/>
      <c r="AS224" s="216"/>
      <c r="AT224" s="216"/>
      <c r="AU224" s="216"/>
      <c r="AV224" s="216"/>
      <c r="AW224" s="216"/>
      <c r="AX224" s="330"/>
      <c r="AY224" s="498"/>
      <c r="AZ224" s="595"/>
      <c r="BA224" s="170" t="str">
        <f t="shared" si="196"/>
        <v>No aplica</v>
      </c>
      <c r="BB224" s="581"/>
      <c r="BC224" s="170" t="str">
        <f t="shared" si="197"/>
        <v>No aplica</v>
      </c>
      <c r="BD224" s="200" t="str">
        <f t="shared" si="200"/>
        <v>No aplica</v>
      </c>
      <c r="BE224" s="581"/>
      <c r="BF224" s="581"/>
      <c r="BG224" s="581"/>
      <c r="BH224" s="581"/>
      <c r="BI224" s="581"/>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s="23"/>
      <c r="CV224" s="23"/>
      <c r="CW224" s="23"/>
      <c r="CX224"/>
      <c r="CY224"/>
      <c r="CZ224"/>
      <c r="DA224"/>
      <c r="DB224"/>
      <c r="DC224"/>
      <c r="DD224"/>
      <c r="DE224"/>
      <c r="DF224"/>
      <c r="DG224"/>
      <c r="DH224"/>
      <c r="DI224" s="15"/>
    </row>
    <row r="225" spans="1:61" ht="15.75" hidden="1" customHeight="1" thickBot="1" x14ac:dyDescent="0.25">
      <c r="A225" s="574" t="s">
        <v>228</v>
      </c>
      <c r="B225" s="58">
        <v>1</v>
      </c>
      <c r="C225" s="157"/>
      <c r="D225" s="156"/>
      <c r="E225" s="156"/>
      <c r="F225" s="545"/>
      <c r="G225" s="156"/>
      <c r="H225" s="529"/>
      <c r="I225" s="532" t="str">
        <f>IF(H225=5,"Mas de una vez al año",IF(H225=4,"Al menos una vez en el ultimo año",IF(H225=3,"Al menos una vez en los ultimos 2 años",IF(H225=2,"Al menos una vez en los ultimos 5 años","No se ha presentado en los ultimos 5 años"))))</f>
        <v>No se ha presentado en los ultimos 5 años</v>
      </c>
      <c r="J225" s="535" t="str">
        <f>CONCATENATE(H$225,K$225)</f>
        <v/>
      </c>
      <c r="K225" s="529"/>
      <c r="L225" s="490" t="str">
        <f t="shared" ref="L225" si="217">IF(AM225=5,"Catastrófico - Tendría desastrosas consecuencias o efectos sobre la institución",IF(AM225=4,"Mayor - Tendría altas consecuencias o efectos sobre la institución",IF(AM225=3,"Moderado - Tendría medianas consecuencias o efectos sobre la institución",IF(AM225=2,"Menos - Tendría bajo impacto o efecto sobre la institución",IF(AM225=1,"Insignificante - tendría consecuencias o efectos mínimos en la institución","Digite Valor entre 1 y 5")))))</f>
        <v>Digite Valor entre 1 y 5</v>
      </c>
      <c r="M225" s="487" t="str">
        <f t="shared" ref="M225" si="218">IF(L225="Digite Valor entre 1 y 5","",IF(L225="Digite Valor entre 1 y 5","",IF(COUNTIF(CH$10:CH$17,CONCATENATE(H225,K225)),CH$9,IF(COUNTIF(CI$10:CI$17,CONCATENATE(H225,K225)),CI$9,IF(COUNTIF(CJ$10:CJ$13,CONCATENATE(H225,K225)),CJ$9,CK$9)))))</f>
        <v/>
      </c>
      <c r="N225" s="527" t="str">
        <f t="shared" ref="N225" si="219">IF(M225=CH$9,"E",IF(M225=CI$9,"A",IF(M225=CJ$9,"M",IF(M225=CK$9,"B",""))))</f>
        <v/>
      </c>
      <c r="O225" s="381"/>
      <c r="P225" s="128"/>
      <c r="Q225" s="382"/>
      <c r="R225" s="361"/>
      <c r="S225" s="381"/>
      <c r="T225" s="364">
        <f t="shared" si="190"/>
        <v>0</v>
      </c>
      <c r="U225" s="381"/>
      <c r="V225" s="364">
        <f t="shared" si="191"/>
        <v>0</v>
      </c>
      <c r="W225" s="381"/>
      <c r="X225" s="364">
        <f t="shared" si="192"/>
        <v>0</v>
      </c>
      <c r="Y225" s="381"/>
      <c r="Z225" s="364">
        <f t="shared" si="193"/>
        <v>0</v>
      </c>
      <c r="AA225" s="381"/>
      <c r="AB225" s="364">
        <f t="shared" si="194"/>
        <v>0</v>
      </c>
      <c r="AC225" s="381"/>
      <c r="AD225" s="364">
        <f t="shared" si="195"/>
        <v>0</v>
      </c>
      <c r="AE225" s="381"/>
      <c r="AF225" s="364">
        <f t="shared" si="198"/>
        <v>0</v>
      </c>
      <c r="AG225" s="127">
        <f t="shared" ref="AG225:AG274" si="220">T225+V225+X225+Z225+AB225+AD225+AF225</f>
        <v>0</v>
      </c>
      <c r="AH225" s="218" t="str">
        <f t="shared" si="201"/>
        <v/>
      </c>
      <c r="AI225" s="242">
        <f t="shared" si="199"/>
        <v>0</v>
      </c>
      <c r="AJ225" s="514" t="str">
        <f t="shared" ref="AJ225" si="221">BG225</f>
        <v/>
      </c>
      <c r="AK225" s="490" t="str">
        <f t="shared" ref="AK225" si="222">IF(AJ225=5,"Mas de una vez al año",IF(AJ225=4,"Al menos una vez en el ultimo año",IF(AJ225=3,"Al menos una vez en los ultimos 2 años",IF(AJ225=2,"Al menos una vez en los ultimos 5 años","No se ha presentado en los ultimos 5 años"))))</f>
        <v>No se ha presentado en los ultimos 5 años</v>
      </c>
      <c r="AL225" s="493">
        <f t="shared" ref="AL225" si="223">BJ225</f>
        <v>0</v>
      </c>
      <c r="AM225" s="514" t="str">
        <f t="shared" ref="AM225" si="224">BI225</f>
        <v/>
      </c>
      <c r="AN225" s="491" t="str">
        <f t="shared" ref="AN225" si="225">IF(AM225=5,"Catastrófico - Tendría desastrosas consecuencias o efectos sobre la institución",IF(AM225=4,"Mayor - Tendría altas consecuencias o efectos sobre la institución",IF(AM225=3,"Moderado - Tendría medianas consecuencias o efectos sobre la institución",IF(AM225=2,"Menos - Tendría bajo impacto o efecto sobre la institución",IF(AM225=1,"Insignificante - tendría consecuencias o efectos mínimos en la institución","Digite Valor entre 1 y 5")))))</f>
        <v>Digite Valor entre 1 y 5</v>
      </c>
      <c r="AO225" s="487" t="str">
        <f>IF(AN225="Digite Valor entre 1 y 5","",IF(COUNTIF(CJ$10:CJ$17,CONCATENATE(AJ225,AM225)),DK$9,IF(COUNTIF(CK$10:CK$17,CONCATENATE(AJ225,AM225)),DL$9,IF(COUNTIF(DM$10:DM$13,CONCATENATE(AJ225,AM225)),DM$9,DN$9))))</f>
        <v/>
      </c>
      <c r="AP225" s="484" t="str">
        <f>IF(AO225=DK$9,"E",IF(AO225=DL$9,"A",IF(AO225=DM$9,"M",IF(AO225=DN$9,"B",""))))</f>
        <v>E</v>
      </c>
      <c r="AQ225" s="370"/>
      <c r="AR225" s="379"/>
      <c r="AS225" s="370"/>
      <c r="AT225" s="341"/>
      <c r="AU225" s="342"/>
      <c r="AV225" s="342"/>
      <c r="AW225" s="370"/>
      <c r="AX225" s="370"/>
      <c r="AY225" s="524"/>
      <c r="AZ225" s="667">
        <f>H225</f>
        <v>0</v>
      </c>
      <c r="BA225" s="47" t="str">
        <f t="shared" ref="BA225" si="226">IF(R225="Afecta la Probabilidad",AZ225-(AZ225-AI225),"No aplica")</f>
        <v>No aplica</v>
      </c>
      <c r="BB225" s="555">
        <f>K225</f>
        <v>0</v>
      </c>
      <c r="BC225" s="47" t="str">
        <f t="shared" ref="BC225" si="227">IF(R225="Afecta el Impacto",BB225-(BB225-AI225),"No aplica")</f>
        <v>No aplica</v>
      </c>
      <c r="BD225" s="200" t="str">
        <f t="shared" si="200"/>
        <v>No aplica0</v>
      </c>
      <c r="BE225" s="579" t="str">
        <f t="shared" ref="BE225" si="228">IF(R225="","",SUMIF(R225:R233,"Afecta la Probabilidad",BA225:BA233))</f>
        <v/>
      </c>
      <c r="BF225" s="579" t="str">
        <f t="shared" ref="BF225" si="229">IF(R225="","",SUMIF(R225:R233,"Afecta el Impacto",BC225:BC233))</f>
        <v/>
      </c>
      <c r="BG225" s="555" t="str">
        <f>IF(BE225="","",IF(H225-BE225&lt;=0,1,H225-BE225))</f>
        <v/>
      </c>
      <c r="BH225" s="555" t="str">
        <f>CONCATENATE(BG225,BI225)</f>
        <v/>
      </c>
      <c r="BI225" s="555" t="str">
        <f>IF(K225="","",IF(K225-BF225&lt;0,1,K225-BF225))</f>
        <v/>
      </c>
    </row>
    <row r="226" spans="1:61" ht="15.75" hidden="1" customHeight="1" thickBot="1" x14ac:dyDescent="0.25">
      <c r="A226" s="575"/>
      <c r="B226" s="58">
        <f t="shared" ref="B226" si="230">B225+1</f>
        <v>2</v>
      </c>
      <c r="C226" s="157"/>
      <c r="D226" s="157"/>
      <c r="E226" s="156"/>
      <c r="F226" s="553"/>
      <c r="G226" s="156"/>
      <c r="H226" s="530"/>
      <c r="I226" s="533"/>
      <c r="J226" s="536"/>
      <c r="K226" s="530"/>
      <c r="L226" s="491"/>
      <c r="M226" s="488"/>
      <c r="N226" s="527"/>
      <c r="O226" s="381"/>
      <c r="P226" s="128"/>
      <c r="Q226" s="120"/>
      <c r="R226" s="361"/>
      <c r="S226" s="381"/>
      <c r="T226" s="364">
        <f t="shared" si="190"/>
        <v>0</v>
      </c>
      <c r="U226" s="381"/>
      <c r="V226" s="364">
        <f t="shared" si="191"/>
        <v>0</v>
      </c>
      <c r="W226" s="381"/>
      <c r="X226" s="364">
        <f t="shared" si="192"/>
        <v>0</v>
      </c>
      <c r="Y226" s="381"/>
      <c r="Z226" s="364">
        <f t="shared" si="193"/>
        <v>0</v>
      </c>
      <c r="AA226" s="381"/>
      <c r="AB226" s="364">
        <f t="shared" si="194"/>
        <v>0</v>
      </c>
      <c r="AC226" s="381"/>
      <c r="AD226" s="364">
        <f t="shared" si="195"/>
        <v>0</v>
      </c>
      <c r="AE226" s="381"/>
      <c r="AF226" s="364">
        <f t="shared" si="198"/>
        <v>0</v>
      </c>
      <c r="AG226" s="127">
        <f t="shared" si="220"/>
        <v>0</v>
      </c>
      <c r="AH226" s="218" t="str">
        <f t="shared" si="201"/>
        <v/>
      </c>
      <c r="AI226" s="242">
        <f t="shared" si="199"/>
        <v>0</v>
      </c>
      <c r="AJ226" s="503"/>
      <c r="AK226" s="491"/>
      <c r="AL226" s="494"/>
      <c r="AM226" s="503"/>
      <c r="AN226" s="491"/>
      <c r="AO226" s="488"/>
      <c r="AP226" s="485"/>
      <c r="AQ226" s="370"/>
      <c r="AR226" s="379"/>
      <c r="AS226" s="370"/>
      <c r="AT226" s="342"/>
      <c r="AU226" s="342"/>
      <c r="AV226" s="342"/>
      <c r="AW226" s="374"/>
      <c r="AX226" s="374"/>
      <c r="AY226" s="525"/>
      <c r="AZ226" s="668"/>
      <c r="BA226" s="47" t="str">
        <f t="shared" ref="BA226:BA289" si="231">IF(R226="Afecta la Probabilidad",AZ226-(AZ226-AI226),"No aplica")</f>
        <v>No aplica</v>
      </c>
      <c r="BB226" s="556"/>
      <c r="BC226" s="47" t="str">
        <f t="shared" ref="BC226:BC289" si="232">IF(R226="Afecta el Impacto",BB226-(BB226-AI226),"No aplica")</f>
        <v>No aplica</v>
      </c>
      <c r="BD226" s="200" t="str">
        <f t="shared" si="200"/>
        <v>No aplica</v>
      </c>
      <c r="BE226" s="580"/>
      <c r="BF226" s="580"/>
      <c r="BG226" s="556"/>
      <c r="BH226" s="556"/>
      <c r="BI226" s="556"/>
    </row>
    <row r="227" spans="1:61" ht="15.75" hidden="1" customHeight="1" thickBot="1" x14ac:dyDescent="0.25">
      <c r="A227" s="575"/>
      <c r="B227" s="58">
        <f t="shared" ref="B227:B233" si="233">B226+1</f>
        <v>3</v>
      </c>
      <c r="C227" s="157"/>
      <c r="D227" s="157"/>
      <c r="E227" s="156"/>
      <c r="F227" s="553"/>
      <c r="G227" s="156"/>
      <c r="H227" s="530"/>
      <c r="I227" s="533"/>
      <c r="J227" s="536"/>
      <c r="K227" s="530"/>
      <c r="L227" s="491"/>
      <c r="M227" s="488"/>
      <c r="N227" s="527"/>
      <c r="O227" s="381"/>
      <c r="P227" s="128"/>
      <c r="Q227" s="120"/>
      <c r="R227" s="361"/>
      <c r="S227" s="381"/>
      <c r="T227" s="364">
        <f t="shared" si="190"/>
        <v>0</v>
      </c>
      <c r="U227" s="381"/>
      <c r="V227" s="364">
        <f t="shared" si="191"/>
        <v>0</v>
      </c>
      <c r="W227" s="381"/>
      <c r="X227" s="364">
        <f t="shared" si="192"/>
        <v>0</v>
      </c>
      <c r="Y227" s="381"/>
      <c r="Z227" s="364">
        <f t="shared" si="193"/>
        <v>0</v>
      </c>
      <c r="AA227" s="381"/>
      <c r="AB227" s="364">
        <f t="shared" si="194"/>
        <v>0</v>
      </c>
      <c r="AC227" s="381"/>
      <c r="AD227" s="364">
        <f t="shared" si="195"/>
        <v>0</v>
      </c>
      <c r="AE227" s="381"/>
      <c r="AF227" s="364">
        <f t="shared" si="198"/>
        <v>0</v>
      </c>
      <c r="AG227" s="127">
        <f t="shared" si="220"/>
        <v>0</v>
      </c>
      <c r="AH227" s="218" t="str">
        <f t="shared" si="201"/>
        <v/>
      </c>
      <c r="AI227" s="242">
        <f t="shared" si="199"/>
        <v>0</v>
      </c>
      <c r="AJ227" s="503"/>
      <c r="AK227" s="491"/>
      <c r="AL227" s="494"/>
      <c r="AM227" s="503"/>
      <c r="AN227" s="491"/>
      <c r="AO227" s="488"/>
      <c r="AP227" s="485"/>
      <c r="AQ227" s="282"/>
      <c r="AR227" s="379"/>
      <c r="AS227" s="370"/>
      <c r="AT227" s="342"/>
      <c r="AU227" s="342"/>
      <c r="AV227" s="342"/>
      <c r="AW227" s="370"/>
      <c r="AX227" s="370"/>
      <c r="AY227" s="525"/>
      <c r="AZ227" s="668"/>
      <c r="BA227" s="47" t="str">
        <f t="shared" si="231"/>
        <v>No aplica</v>
      </c>
      <c r="BB227" s="556"/>
      <c r="BC227" s="47" t="str">
        <f t="shared" si="232"/>
        <v>No aplica</v>
      </c>
      <c r="BD227" s="200" t="str">
        <f t="shared" si="200"/>
        <v>No aplica</v>
      </c>
      <c r="BE227" s="580"/>
      <c r="BF227" s="580"/>
      <c r="BG227" s="556"/>
      <c r="BH227" s="556"/>
      <c r="BI227" s="556"/>
    </row>
    <row r="228" spans="1:61" ht="15.75" hidden="1" customHeight="1" thickBot="1" x14ac:dyDescent="0.25">
      <c r="A228" s="575"/>
      <c r="B228" s="58">
        <f t="shared" si="233"/>
        <v>4</v>
      </c>
      <c r="C228" s="157"/>
      <c r="D228" s="157"/>
      <c r="E228" s="156"/>
      <c r="F228" s="553"/>
      <c r="G228" s="156"/>
      <c r="H228" s="530"/>
      <c r="I228" s="533"/>
      <c r="J228" s="536"/>
      <c r="K228" s="530"/>
      <c r="L228" s="491"/>
      <c r="M228" s="488"/>
      <c r="N228" s="527"/>
      <c r="O228" s="381"/>
      <c r="P228" s="123"/>
      <c r="Q228" s="120"/>
      <c r="R228" s="361"/>
      <c r="S228" s="381"/>
      <c r="T228" s="364">
        <f t="shared" si="190"/>
        <v>0</v>
      </c>
      <c r="U228" s="381"/>
      <c r="V228" s="364">
        <f t="shared" si="191"/>
        <v>0</v>
      </c>
      <c r="W228" s="381"/>
      <c r="X228" s="364">
        <f t="shared" si="192"/>
        <v>0</v>
      </c>
      <c r="Y228" s="381"/>
      <c r="Z228" s="364">
        <f t="shared" si="193"/>
        <v>0</v>
      </c>
      <c r="AA228" s="381"/>
      <c r="AB228" s="364">
        <f t="shared" si="194"/>
        <v>0</v>
      </c>
      <c r="AC228" s="381"/>
      <c r="AD228" s="364">
        <f t="shared" si="195"/>
        <v>0</v>
      </c>
      <c r="AE228" s="381"/>
      <c r="AF228" s="364">
        <f t="shared" si="198"/>
        <v>0</v>
      </c>
      <c r="AG228" s="127">
        <f t="shared" si="220"/>
        <v>0</v>
      </c>
      <c r="AH228" s="218" t="str">
        <f t="shared" si="201"/>
        <v/>
      </c>
      <c r="AI228" s="242">
        <f t="shared" si="199"/>
        <v>0</v>
      </c>
      <c r="AJ228" s="503"/>
      <c r="AK228" s="491"/>
      <c r="AL228" s="494"/>
      <c r="AM228" s="503"/>
      <c r="AN228" s="491"/>
      <c r="AO228" s="488"/>
      <c r="AP228" s="485"/>
      <c r="AQ228" s="282"/>
      <c r="AR228" s="379"/>
      <c r="AS228" s="370"/>
      <c r="AT228" s="370"/>
      <c r="AU228" s="282"/>
      <c r="AV228" s="282"/>
      <c r="AW228" s="282"/>
      <c r="AX228" s="282"/>
      <c r="AY228" s="525"/>
      <c r="AZ228" s="668"/>
      <c r="BA228" s="47" t="str">
        <f t="shared" si="231"/>
        <v>No aplica</v>
      </c>
      <c r="BB228" s="556"/>
      <c r="BC228" s="47" t="str">
        <f t="shared" si="232"/>
        <v>No aplica</v>
      </c>
      <c r="BD228" s="200" t="str">
        <f t="shared" si="200"/>
        <v>No aplica</v>
      </c>
      <c r="BE228" s="580"/>
      <c r="BF228" s="580"/>
      <c r="BG228" s="556"/>
      <c r="BH228" s="556"/>
      <c r="BI228" s="556"/>
    </row>
    <row r="229" spans="1:61" ht="15.75" hidden="1" customHeight="1" thickBot="1" x14ac:dyDescent="0.25">
      <c r="A229" s="575"/>
      <c r="B229" s="58">
        <f t="shared" si="233"/>
        <v>5</v>
      </c>
      <c r="C229" s="157"/>
      <c r="D229" s="157"/>
      <c r="E229" s="156"/>
      <c r="F229" s="553"/>
      <c r="G229" s="156"/>
      <c r="H229" s="530"/>
      <c r="I229" s="533"/>
      <c r="J229" s="536"/>
      <c r="K229" s="530"/>
      <c r="L229" s="491"/>
      <c r="M229" s="488"/>
      <c r="N229" s="527"/>
      <c r="O229" s="381"/>
      <c r="P229" s="126"/>
      <c r="Q229" s="120"/>
      <c r="R229" s="361"/>
      <c r="S229" s="381"/>
      <c r="T229" s="364">
        <f t="shared" si="190"/>
        <v>0</v>
      </c>
      <c r="U229" s="381"/>
      <c r="V229" s="364">
        <f t="shared" si="191"/>
        <v>0</v>
      </c>
      <c r="W229" s="381"/>
      <c r="X229" s="364">
        <f t="shared" si="192"/>
        <v>0</v>
      </c>
      <c r="Y229" s="381"/>
      <c r="Z229" s="364">
        <f t="shared" si="193"/>
        <v>0</v>
      </c>
      <c r="AA229" s="381"/>
      <c r="AB229" s="364">
        <f t="shared" si="194"/>
        <v>0</v>
      </c>
      <c r="AC229" s="381"/>
      <c r="AD229" s="364">
        <f t="shared" si="195"/>
        <v>0</v>
      </c>
      <c r="AE229" s="381"/>
      <c r="AF229" s="364">
        <f t="shared" si="198"/>
        <v>0</v>
      </c>
      <c r="AG229" s="127">
        <f t="shared" si="220"/>
        <v>0</v>
      </c>
      <c r="AH229" s="218" t="str">
        <f t="shared" si="201"/>
        <v/>
      </c>
      <c r="AI229" s="242">
        <f t="shared" si="199"/>
        <v>0</v>
      </c>
      <c r="AJ229" s="503"/>
      <c r="AK229" s="491"/>
      <c r="AL229" s="494"/>
      <c r="AM229" s="503"/>
      <c r="AN229" s="491"/>
      <c r="AO229" s="488"/>
      <c r="AP229" s="485"/>
      <c r="AQ229" s="324"/>
      <c r="AR229" s="379"/>
      <c r="AS229" s="324"/>
      <c r="AT229" s="370"/>
      <c r="AU229" s="216"/>
      <c r="AV229" s="314"/>
      <c r="AW229" s="327"/>
      <c r="AX229" s="327"/>
      <c r="AY229" s="525"/>
      <c r="AZ229" s="668"/>
      <c r="BA229" s="47" t="str">
        <f t="shared" si="231"/>
        <v>No aplica</v>
      </c>
      <c r="BB229" s="556"/>
      <c r="BC229" s="47" t="str">
        <f t="shared" si="232"/>
        <v>No aplica</v>
      </c>
      <c r="BD229" s="200" t="str">
        <f t="shared" si="200"/>
        <v>No aplica</v>
      </c>
      <c r="BE229" s="580"/>
      <c r="BF229" s="580"/>
      <c r="BG229" s="556"/>
      <c r="BH229" s="556"/>
      <c r="BI229" s="556"/>
    </row>
    <row r="230" spans="1:61" ht="15.75" hidden="1" customHeight="1" thickBot="1" x14ac:dyDescent="0.25">
      <c r="A230" s="575"/>
      <c r="B230" s="58">
        <f t="shared" si="233"/>
        <v>6</v>
      </c>
      <c r="C230" s="157"/>
      <c r="D230" s="157"/>
      <c r="E230" s="157"/>
      <c r="F230" s="553"/>
      <c r="G230" s="161"/>
      <c r="H230" s="530"/>
      <c r="I230" s="533"/>
      <c r="J230" s="536"/>
      <c r="K230" s="530"/>
      <c r="L230" s="491"/>
      <c r="M230" s="488"/>
      <c r="N230" s="527"/>
      <c r="O230" s="381"/>
      <c r="P230" s="126"/>
      <c r="Q230" s="120"/>
      <c r="R230" s="361"/>
      <c r="S230" s="381"/>
      <c r="T230" s="364">
        <f t="shared" si="190"/>
        <v>0</v>
      </c>
      <c r="U230" s="381"/>
      <c r="V230" s="364">
        <f t="shared" si="191"/>
        <v>0</v>
      </c>
      <c r="W230" s="381"/>
      <c r="X230" s="364">
        <f t="shared" si="192"/>
        <v>0</v>
      </c>
      <c r="Y230" s="381"/>
      <c r="Z230" s="364">
        <f t="shared" si="193"/>
        <v>0</v>
      </c>
      <c r="AA230" s="381"/>
      <c r="AB230" s="364">
        <f t="shared" si="194"/>
        <v>0</v>
      </c>
      <c r="AC230" s="381"/>
      <c r="AD230" s="364">
        <f t="shared" si="195"/>
        <v>0</v>
      </c>
      <c r="AE230" s="381"/>
      <c r="AF230" s="364">
        <f t="shared" si="198"/>
        <v>0</v>
      </c>
      <c r="AG230" s="127">
        <f t="shared" si="220"/>
        <v>0</v>
      </c>
      <c r="AH230" s="218" t="str">
        <f t="shared" si="201"/>
        <v/>
      </c>
      <c r="AI230" s="242">
        <f t="shared" si="199"/>
        <v>0</v>
      </c>
      <c r="AJ230" s="503"/>
      <c r="AK230" s="491"/>
      <c r="AL230" s="494"/>
      <c r="AM230" s="503"/>
      <c r="AN230" s="491"/>
      <c r="AO230" s="488"/>
      <c r="AP230" s="485"/>
      <c r="AQ230" s="282"/>
      <c r="AR230" s="379"/>
      <c r="AS230" s="282"/>
      <c r="AT230" s="282"/>
      <c r="AU230" s="282"/>
      <c r="AV230" s="282"/>
      <c r="AW230" s="282"/>
      <c r="AX230" s="282"/>
      <c r="AY230" s="525"/>
      <c r="AZ230" s="668"/>
      <c r="BA230" s="47" t="str">
        <f t="shared" si="231"/>
        <v>No aplica</v>
      </c>
      <c r="BB230" s="556"/>
      <c r="BC230" s="47" t="str">
        <f t="shared" si="232"/>
        <v>No aplica</v>
      </c>
      <c r="BD230" s="200" t="str">
        <f t="shared" si="200"/>
        <v>No aplica</v>
      </c>
      <c r="BE230" s="580"/>
      <c r="BF230" s="580"/>
      <c r="BG230" s="556"/>
      <c r="BH230" s="556"/>
      <c r="BI230" s="556"/>
    </row>
    <row r="231" spans="1:61" ht="15.75" hidden="1" customHeight="1" thickBot="1" x14ac:dyDescent="0.25">
      <c r="A231" s="575"/>
      <c r="B231" s="58">
        <f t="shared" si="233"/>
        <v>7</v>
      </c>
      <c r="C231" s="157"/>
      <c r="D231" s="157"/>
      <c r="E231" s="157"/>
      <c r="F231" s="553"/>
      <c r="G231" s="156"/>
      <c r="H231" s="530"/>
      <c r="I231" s="533"/>
      <c r="J231" s="536"/>
      <c r="K231" s="530"/>
      <c r="L231" s="491"/>
      <c r="M231" s="488"/>
      <c r="N231" s="527"/>
      <c r="O231" s="381"/>
      <c r="P231" s="126"/>
      <c r="Q231" s="120"/>
      <c r="R231" s="361"/>
      <c r="S231" s="381"/>
      <c r="T231" s="364">
        <f t="shared" si="190"/>
        <v>0</v>
      </c>
      <c r="U231" s="381"/>
      <c r="V231" s="364">
        <f t="shared" si="191"/>
        <v>0</v>
      </c>
      <c r="W231" s="381"/>
      <c r="X231" s="364">
        <f t="shared" si="192"/>
        <v>0</v>
      </c>
      <c r="Y231" s="381"/>
      <c r="Z231" s="364">
        <f t="shared" si="193"/>
        <v>0</v>
      </c>
      <c r="AA231" s="381"/>
      <c r="AB231" s="364">
        <f t="shared" si="194"/>
        <v>0</v>
      </c>
      <c r="AC231" s="381"/>
      <c r="AD231" s="364">
        <f t="shared" si="195"/>
        <v>0</v>
      </c>
      <c r="AE231" s="381"/>
      <c r="AF231" s="364">
        <f t="shared" si="198"/>
        <v>0</v>
      </c>
      <c r="AG231" s="127">
        <f t="shared" si="220"/>
        <v>0</v>
      </c>
      <c r="AH231" s="218" t="str">
        <f t="shared" si="201"/>
        <v/>
      </c>
      <c r="AI231" s="242">
        <f t="shared" si="199"/>
        <v>0</v>
      </c>
      <c r="AJ231" s="503"/>
      <c r="AK231" s="491"/>
      <c r="AL231" s="494"/>
      <c r="AM231" s="503"/>
      <c r="AN231" s="491"/>
      <c r="AO231" s="488"/>
      <c r="AP231" s="485"/>
      <c r="AQ231" s="282"/>
      <c r="AR231" s="379"/>
      <c r="AS231" s="282"/>
      <c r="AT231" s="282"/>
      <c r="AU231" s="282"/>
      <c r="AV231" s="282"/>
      <c r="AW231" s="282"/>
      <c r="AX231" s="282"/>
      <c r="AY231" s="525"/>
      <c r="AZ231" s="668"/>
      <c r="BA231" s="47" t="str">
        <f t="shared" si="231"/>
        <v>No aplica</v>
      </c>
      <c r="BB231" s="556"/>
      <c r="BC231" s="47" t="str">
        <f t="shared" si="232"/>
        <v>No aplica</v>
      </c>
      <c r="BD231" s="200" t="str">
        <f t="shared" si="200"/>
        <v>No aplica</v>
      </c>
      <c r="BE231" s="580"/>
      <c r="BF231" s="580"/>
      <c r="BG231" s="556"/>
      <c r="BH231" s="556"/>
      <c r="BI231" s="556"/>
    </row>
    <row r="232" spans="1:61" ht="15.75" hidden="1" customHeight="1" thickBot="1" x14ac:dyDescent="0.25">
      <c r="A232" s="575"/>
      <c r="B232" s="58">
        <f t="shared" si="233"/>
        <v>8</v>
      </c>
      <c r="C232" s="157"/>
      <c r="D232" s="157"/>
      <c r="E232" s="157"/>
      <c r="F232" s="553"/>
      <c r="G232" s="156"/>
      <c r="H232" s="530"/>
      <c r="I232" s="533"/>
      <c r="J232" s="536"/>
      <c r="K232" s="530"/>
      <c r="L232" s="491"/>
      <c r="M232" s="488"/>
      <c r="N232" s="527"/>
      <c r="O232" s="381"/>
      <c r="P232" s="126"/>
      <c r="Q232" s="120"/>
      <c r="R232" s="361"/>
      <c r="S232" s="381"/>
      <c r="T232" s="364">
        <f t="shared" si="190"/>
        <v>0</v>
      </c>
      <c r="U232" s="381"/>
      <c r="V232" s="364">
        <f t="shared" si="191"/>
        <v>0</v>
      </c>
      <c r="W232" s="381"/>
      <c r="X232" s="364">
        <f t="shared" si="192"/>
        <v>0</v>
      </c>
      <c r="Y232" s="381"/>
      <c r="Z232" s="364">
        <f t="shared" si="193"/>
        <v>0</v>
      </c>
      <c r="AA232" s="381"/>
      <c r="AB232" s="364">
        <f t="shared" si="194"/>
        <v>0</v>
      </c>
      <c r="AC232" s="381"/>
      <c r="AD232" s="364">
        <f t="shared" si="195"/>
        <v>0</v>
      </c>
      <c r="AE232" s="381"/>
      <c r="AF232" s="364">
        <f t="shared" si="198"/>
        <v>0</v>
      </c>
      <c r="AG232" s="127">
        <f t="shared" si="220"/>
        <v>0</v>
      </c>
      <c r="AH232" s="218" t="str">
        <f t="shared" si="201"/>
        <v/>
      </c>
      <c r="AI232" s="242">
        <f t="shared" si="199"/>
        <v>0</v>
      </c>
      <c r="AJ232" s="503"/>
      <c r="AK232" s="491"/>
      <c r="AL232" s="494"/>
      <c r="AM232" s="503"/>
      <c r="AN232" s="491"/>
      <c r="AO232" s="488"/>
      <c r="AP232" s="485"/>
      <c r="AQ232" s="282"/>
      <c r="AR232" s="379"/>
      <c r="AS232" s="282"/>
      <c r="AT232" s="282"/>
      <c r="AU232" s="282"/>
      <c r="AV232" s="282"/>
      <c r="AW232" s="282"/>
      <c r="AX232" s="282"/>
      <c r="AY232" s="525"/>
      <c r="AZ232" s="668"/>
      <c r="BA232" s="47" t="str">
        <f t="shared" si="231"/>
        <v>No aplica</v>
      </c>
      <c r="BB232" s="556"/>
      <c r="BC232" s="47" t="str">
        <f t="shared" si="232"/>
        <v>No aplica</v>
      </c>
      <c r="BD232" s="200" t="str">
        <f t="shared" si="200"/>
        <v>No aplica</v>
      </c>
      <c r="BE232" s="580"/>
      <c r="BF232" s="580"/>
      <c r="BG232" s="556"/>
      <c r="BH232" s="556"/>
      <c r="BI232" s="556"/>
    </row>
    <row r="233" spans="1:61" ht="15.75" hidden="1" customHeight="1" thickBot="1" x14ac:dyDescent="0.25">
      <c r="A233" s="576"/>
      <c r="B233" s="58">
        <f t="shared" si="233"/>
        <v>9</v>
      </c>
      <c r="C233" s="157"/>
      <c r="D233" s="157"/>
      <c r="E233" s="156"/>
      <c r="F233" s="554"/>
      <c r="G233" s="156"/>
      <c r="H233" s="531"/>
      <c r="I233" s="534"/>
      <c r="J233" s="537"/>
      <c r="K233" s="531"/>
      <c r="L233" s="492"/>
      <c r="M233" s="489"/>
      <c r="N233" s="527"/>
      <c r="O233" s="381"/>
      <c r="P233" s="129"/>
      <c r="Q233" s="120"/>
      <c r="R233" s="361"/>
      <c r="S233" s="381"/>
      <c r="T233" s="364">
        <f t="shared" si="190"/>
        <v>0</v>
      </c>
      <c r="U233" s="381"/>
      <c r="V233" s="364">
        <f t="shared" si="191"/>
        <v>0</v>
      </c>
      <c r="W233" s="381"/>
      <c r="X233" s="364">
        <f t="shared" si="192"/>
        <v>0</v>
      </c>
      <c r="Y233" s="381"/>
      <c r="Z233" s="364">
        <f t="shared" si="193"/>
        <v>0</v>
      </c>
      <c r="AA233" s="381"/>
      <c r="AB233" s="364">
        <f t="shared" si="194"/>
        <v>0</v>
      </c>
      <c r="AC233" s="381"/>
      <c r="AD233" s="364">
        <f t="shared" si="195"/>
        <v>0</v>
      </c>
      <c r="AE233" s="381"/>
      <c r="AF233" s="364">
        <f t="shared" si="198"/>
        <v>0</v>
      </c>
      <c r="AG233" s="127">
        <f t="shared" si="220"/>
        <v>0</v>
      </c>
      <c r="AH233" s="218" t="str">
        <f t="shared" si="201"/>
        <v/>
      </c>
      <c r="AI233" s="242">
        <f t="shared" si="199"/>
        <v>0</v>
      </c>
      <c r="AJ233" s="515"/>
      <c r="AK233" s="492"/>
      <c r="AL233" s="495"/>
      <c r="AM233" s="515"/>
      <c r="AN233" s="491"/>
      <c r="AO233" s="489"/>
      <c r="AP233" s="486"/>
      <c r="AQ233" s="282"/>
      <c r="AR233" s="379"/>
      <c r="AS233" s="216"/>
      <c r="AT233" s="216"/>
      <c r="AU233" s="282"/>
      <c r="AV233" s="282"/>
      <c r="AW233" s="282"/>
      <c r="AX233" s="282"/>
      <c r="AY233" s="526"/>
      <c r="AZ233" s="669"/>
      <c r="BA233" s="47" t="str">
        <f t="shared" si="231"/>
        <v>No aplica</v>
      </c>
      <c r="BB233" s="557"/>
      <c r="BC233" s="47" t="str">
        <f t="shared" si="232"/>
        <v>No aplica</v>
      </c>
      <c r="BD233" s="200" t="str">
        <f t="shared" si="200"/>
        <v>No aplica</v>
      </c>
      <c r="BE233" s="581"/>
      <c r="BF233" s="581"/>
      <c r="BG233" s="557"/>
      <c r="BH233" s="557"/>
      <c r="BI233" s="557"/>
    </row>
    <row r="234" spans="1:61" ht="15.75" hidden="1" customHeight="1" thickBot="1" x14ac:dyDescent="0.25">
      <c r="A234" s="574" t="s">
        <v>229</v>
      </c>
      <c r="B234" s="58">
        <v>1</v>
      </c>
      <c r="C234" s="135"/>
      <c r="D234" s="154"/>
      <c r="E234" s="161"/>
      <c r="F234" s="545"/>
      <c r="G234" s="50"/>
      <c r="H234" s="529"/>
      <c r="I234" s="532" t="str">
        <f>IF(H234=5,"Mas de una vez al año",IF(H234=4,"Al menos una vez en el ultimo año",IF(H234=3,"Al menos una vez en los ultimos 2 años",IF(H234=2,"Al menos una vez en los ultimos 5 años","No se ha presentado en los ultimos 5 años"))))</f>
        <v>No se ha presentado en los ultimos 5 años</v>
      </c>
      <c r="J234" s="535" t="str">
        <f>CONCATENATE(H$234,K$234)</f>
        <v/>
      </c>
      <c r="K234" s="529"/>
      <c r="L234" s="490" t="str">
        <f t="shared" ref="L234" si="234">IF(AM234=5,"Catastrófico - Tendría desastrosas consecuencias o efectos sobre la institución",IF(AM234=4,"Mayor - Tendría altas consecuencias o efectos sobre la institución",IF(AM234=3,"Moderado - Tendría medianas consecuencias o efectos sobre la institución",IF(AM234=2,"Menos - Tendría bajo impacto o efecto sobre la institución",IF(AM234=1,"Insignificante - tendría consecuencias o efectos mínimos en la institución","Digite Valor entre 1 y 5")))))</f>
        <v>Digite Valor entre 1 y 5</v>
      </c>
      <c r="M234" s="487" t="str">
        <f t="shared" ref="M234" si="235">IF(L234="Digite Valor entre 1 y 5","",IF(L234="Digite Valor entre 1 y 5","",IF(COUNTIF(CH$10:CH$17,CONCATENATE(H234,K234)),CH$9,IF(COUNTIF(CI$10:CI$17,CONCATENATE(H234,K234)),CI$9,IF(COUNTIF(CJ$10:CJ$13,CONCATENATE(H234,K234)),CJ$9,CK$9)))))</f>
        <v/>
      </c>
      <c r="N234" s="527" t="str">
        <f t="shared" ref="N234" si="236">IF(M234=CH$9,"E",IF(M234=CI$9,"A",IF(M234=CJ$9,"M",IF(M234=CK$9,"B",""))))</f>
        <v/>
      </c>
      <c r="O234" s="381"/>
      <c r="P234" s="238"/>
      <c r="Q234" s="120"/>
      <c r="R234" s="361"/>
      <c r="S234" s="381"/>
      <c r="T234" s="364">
        <f t="shared" si="190"/>
        <v>0</v>
      </c>
      <c r="U234" s="381"/>
      <c r="V234" s="364">
        <f t="shared" si="191"/>
        <v>0</v>
      </c>
      <c r="W234" s="381"/>
      <c r="X234" s="364">
        <f t="shared" si="192"/>
        <v>0</v>
      </c>
      <c r="Y234" s="381"/>
      <c r="Z234" s="364">
        <f t="shared" si="193"/>
        <v>0</v>
      </c>
      <c r="AA234" s="381"/>
      <c r="AB234" s="364">
        <f t="shared" si="194"/>
        <v>0</v>
      </c>
      <c r="AC234" s="381"/>
      <c r="AD234" s="364">
        <f t="shared" si="195"/>
        <v>0</v>
      </c>
      <c r="AE234" s="381"/>
      <c r="AF234" s="364">
        <f t="shared" si="198"/>
        <v>0</v>
      </c>
      <c r="AG234" s="127">
        <f t="shared" si="220"/>
        <v>0</v>
      </c>
      <c r="AH234" s="218" t="str">
        <f t="shared" si="201"/>
        <v/>
      </c>
      <c r="AI234" s="242">
        <f t="shared" si="199"/>
        <v>0</v>
      </c>
      <c r="AJ234" s="514" t="str">
        <f t="shared" ref="AJ234" si="237">BG234</f>
        <v/>
      </c>
      <c r="AK234" s="490" t="str">
        <f t="shared" ref="AK234" si="238">IF(AJ234=5,"Mas de una vez al año",IF(AJ234=4,"Al menos una vez en el ultimo año",IF(AJ234=3,"Al menos una vez en los ultimos 2 años",IF(AJ234=2,"Al menos una vez en los ultimos 5 años","No se ha presentado en los ultimos 5 años"))))</f>
        <v>No se ha presentado en los ultimos 5 años</v>
      </c>
      <c r="AL234" s="493">
        <f t="shared" ref="AL234" si="239">BJ234</f>
        <v>0</v>
      </c>
      <c r="AM234" s="514" t="str">
        <f t="shared" ref="AM234" si="240">BI234</f>
        <v/>
      </c>
      <c r="AN234" s="491" t="str">
        <f t="shared" ref="AN234" si="241">IF(AM234=5,"Catastrófico - Tendría desastrosas consecuencias o efectos sobre la institución",IF(AM234=4,"Mayor - Tendría altas consecuencias o efectos sobre la institución",IF(AM234=3,"Moderado - Tendría medianas consecuencias o efectos sobre la institución",IF(AM234=2,"Menos - Tendría bajo impacto o efecto sobre la institución",IF(AM234=1,"Insignificante - tendría consecuencias o efectos mínimos en la institución","Digite Valor entre 1 y 5")))))</f>
        <v>Digite Valor entre 1 y 5</v>
      </c>
      <c r="AO234" s="487" t="str">
        <f>IF(AN234="Digite Valor entre 1 y 5","",IF(COUNTIF(CJ$10:CJ$17,CONCATENATE(AJ234,AM234)),DK$9,IF(COUNTIF(CK$10:CK$17,CONCATENATE(AJ234,AM234)),DL$9,IF(COUNTIF(DM$10:DM$13,CONCATENATE(AJ234,AM234)),DM$9,DN$9))))</f>
        <v/>
      </c>
      <c r="AP234" s="484" t="str">
        <f>IF(AO234=DK$9,"E",IF(AO234=DL$9,"A",IF(AO234=DM$9,"M",IF(AO234=DN$9,"B",""))))</f>
        <v>E</v>
      </c>
      <c r="AQ234" s="217"/>
      <c r="AR234" s="379"/>
      <c r="AS234" s="375"/>
      <c r="AT234" s="341"/>
      <c r="AU234" s="343"/>
      <c r="AV234" s="343"/>
      <c r="AW234" s="370"/>
      <c r="AX234" s="370"/>
      <c r="AY234" s="524"/>
      <c r="AZ234" s="667">
        <f>H234</f>
        <v>0</v>
      </c>
      <c r="BA234" s="47" t="str">
        <f t="shared" si="231"/>
        <v>No aplica</v>
      </c>
      <c r="BB234" s="555">
        <f>K234</f>
        <v>0</v>
      </c>
      <c r="BC234" s="47" t="str">
        <f t="shared" si="232"/>
        <v>No aplica</v>
      </c>
      <c r="BD234" s="200" t="str">
        <f t="shared" si="200"/>
        <v>No aplica0</v>
      </c>
      <c r="BE234" s="579" t="str">
        <f t="shared" ref="BE234" si="242">IF(R234="","",SUMIF(R234:R242,"Afecta la Probabilidad",BA234:BA242))</f>
        <v/>
      </c>
      <c r="BF234" s="579" t="str">
        <f t="shared" ref="BF234" si="243">IF(R234="","",SUMIF(R234:R242,"Afecta el Impacto",BC234:BC242))</f>
        <v/>
      </c>
      <c r="BG234" s="555" t="str">
        <f>IF(BE234="","",IF(H234-BE234&lt;=0,1,H234-BE234))</f>
        <v/>
      </c>
      <c r="BH234" s="555" t="str">
        <f t="shared" ref="BH234" si="244">CONCATENATE(BG234,BI234)</f>
        <v/>
      </c>
      <c r="BI234" s="555" t="str">
        <f>IF(K234="","",IF(K234-BF234&lt;0,1,K234-BF234))</f>
        <v/>
      </c>
    </row>
    <row r="235" spans="1:61" ht="15.75" hidden="1" customHeight="1" thickBot="1" x14ac:dyDescent="0.25">
      <c r="A235" s="575"/>
      <c r="B235" s="58">
        <f t="shared" ref="B235:B242" si="245">B234+1</f>
        <v>2</v>
      </c>
      <c r="C235" s="125"/>
      <c r="D235" s="157"/>
      <c r="E235" s="156"/>
      <c r="F235" s="553"/>
      <c r="G235" s="50"/>
      <c r="H235" s="530"/>
      <c r="I235" s="533"/>
      <c r="J235" s="536"/>
      <c r="K235" s="530"/>
      <c r="L235" s="491"/>
      <c r="M235" s="488"/>
      <c r="N235" s="527"/>
      <c r="O235" s="381"/>
      <c r="P235" s="238"/>
      <c r="Q235" s="120"/>
      <c r="R235" s="361"/>
      <c r="S235" s="381"/>
      <c r="T235" s="364">
        <f t="shared" si="190"/>
        <v>0</v>
      </c>
      <c r="U235" s="381"/>
      <c r="V235" s="364">
        <f t="shared" si="191"/>
        <v>0</v>
      </c>
      <c r="W235" s="381"/>
      <c r="X235" s="364">
        <f t="shared" si="192"/>
        <v>0</v>
      </c>
      <c r="Y235" s="381"/>
      <c r="Z235" s="364">
        <f t="shared" si="193"/>
        <v>0</v>
      </c>
      <c r="AA235" s="381"/>
      <c r="AB235" s="364">
        <f t="shared" si="194"/>
        <v>0</v>
      </c>
      <c r="AC235" s="381"/>
      <c r="AD235" s="364">
        <f t="shared" si="195"/>
        <v>0</v>
      </c>
      <c r="AE235" s="381"/>
      <c r="AF235" s="364">
        <f t="shared" si="198"/>
        <v>0</v>
      </c>
      <c r="AG235" s="127">
        <f t="shared" si="220"/>
        <v>0</v>
      </c>
      <c r="AH235" s="218" t="str">
        <f t="shared" si="201"/>
        <v/>
      </c>
      <c r="AI235" s="242">
        <f t="shared" si="199"/>
        <v>0</v>
      </c>
      <c r="AJ235" s="503"/>
      <c r="AK235" s="491"/>
      <c r="AL235" s="494"/>
      <c r="AM235" s="503"/>
      <c r="AN235" s="491"/>
      <c r="AO235" s="488"/>
      <c r="AP235" s="485"/>
      <c r="AQ235" s="328"/>
      <c r="AR235" s="379"/>
      <c r="AS235" s="375"/>
      <c r="AT235" s="341"/>
      <c r="AU235" s="343"/>
      <c r="AV235" s="343"/>
      <c r="AW235" s="370"/>
      <c r="AX235" s="370"/>
      <c r="AY235" s="525"/>
      <c r="AZ235" s="668"/>
      <c r="BA235" s="47" t="str">
        <f t="shared" si="231"/>
        <v>No aplica</v>
      </c>
      <c r="BB235" s="556"/>
      <c r="BC235" s="47" t="str">
        <f t="shared" si="232"/>
        <v>No aplica</v>
      </c>
      <c r="BD235" s="200" t="str">
        <f t="shared" si="200"/>
        <v>No aplica</v>
      </c>
      <c r="BE235" s="580"/>
      <c r="BF235" s="580"/>
      <c r="BG235" s="556"/>
      <c r="BH235" s="556"/>
      <c r="BI235" s="556"/>
    </row>
    <row r="236" spans="1:61" ht="15.75" hidden="1" customHeight="1" thickBot="1" x14ac:dyDescent="0.25">
      <c r="A236" s="575"/>
      <c r="B236" s="58">
        <f t="shared" si="245"/>
        <v>3</v>
      </c>
      <c r="C236" s="125"/>
      <c r="D236" s="157"/>
      <c r="E236" s="156"/>
      <c r="F236" s="553"/>
      <c r="H236" s="530"/>
      <c r="I236" s="533"/>
      <c r="J236" s="536"/>
      <c r="K236" s="530"/>
      <c r="L236" s="491"/>
      <c r="M236" s="488"/>
      <c r="N236" s="527"/>
      <c r="O236" s="381"/>
      <c r="P236" s="239"/>
      <c r="Q236" s="120"/>
      <c r="R236" s="361"/>
      <c r="S236" s="381"/>
      <c r="T236" s="364">
        <f t="shared" si="190"/>
        <v>0</v>
      </c>
      <c r="U236" s="381"/>
      <c r="V236" s="364">
        <f t="shared" si="191"/>
        <v>0</v>
      </c>
      <c r="W236" s="381"/>
      <c r="X236" s="364">
        <f t="shared" si="192"/>
        <v>0</v>
      </c>
      <c r="Y236" s="381"/>
      <c r="Z236" s="364">
        <f t="shared" si="193"/>
        <v>0</v>
      </c>
      <c r="AA236" s="381"/>
      <c r="AB236" s="364">
        <f t="shared" si="194"/>
        <v>0</v>
      </c>
      <c r="AC236" s="381"/>
      <c r="AD236" s="364">
        <f t="shared" si="195"/>
        <v>0</v>
      </c>
      <c r="AE236" s="381"/>
      <c r="AF236" s="364">
        <f t="shared" si="198"/>
        <v>0</v>
      </c>
      <c r="AG236" s="127">
        <f t="shared" si="220"/>
        <v>0</v>
      </c>
      <c r="AH236" s="218" t="str">
        <f t="shared" si="201"/>
        <v/>
      </c>
      <c r="AI236" s="242">
        <f t="shared" si="199"/>
        <v>0</v>
      </c>
      <c r="AJ236" s="503"/>
      <c r="AK236" s="491"/>
      <c r="AL236" s="494"/>
      <c r="AM236" s="503"/>
      <c r="AN236" s="491"/>
      <c r="AO236" s="488"/>
      <c r="AP236" s="485"/>
      <c r="AQ236" s="216"/>
      <c r="AR236" s="379"/>
      <c r="AS236" s="370"/>
      <c r="AT236" s="375"/>
      <c r="AU236" s="56"/>
      <c r="AV236" s="56"/>
      <c r="AW236" s="217"/>
      <c r="AX236" s="217"/>
      <c r="AY236" s="525"/>
      <c r="AZ236" s="668"/>
      <c r="BA236" s="47" t="str">
        <f t="shared" si="231"/>
        <v>No aplica</v>
      </c>
      <c r="BB236" s="556"/>
      <c r="BC236" s="47" t="str">
        <f t="shared" si="232"/>
        <v>No aplica</v>
      </c>
      <c r="BD236" s="200" t="str">
        <f t="shared" si="200"/>
        <v>No aplica</v>
      </c>
      <c r="BE236" s="580"/>
      <c r="BF236" s="580"/>
      <c r="BG236" s="556"/>
      <c r="BH236" s="556"/>
      <c r="BI236" s="556"/>
    </row>
    <row r="237" spans="1:61" ht="15.75" hidden="1" customHeight="1" thickBot="1" x14ac:dyDescent="0.25">
      <c r="A237" s="575"/>
      <c r="B237" s="58">
        <f t="shared" si="245"/>
        <v>4</v>
      </c>
      <c r="C237" s="157"/>
      <c r="D237" s="157"/>
      <c r="E237" s="156"/>
      <c r="F237" s="553"/>
      <c r="G237" s="50"/>
      <c r="H237" s="530"/>
      <c r="I237" s="533"/>
      <c r="J237" s="536"/>
      <c r="K237" s="530"/>
      <c r="L237" s="491"/>
      <c r="M237" s="488"/>
      <c r="N237" s="527"/>
      <c r="O237" s="381"/>
      <c r="P237" s="128"/>
      <c r="Q237" s="120"/>
      <c r="R237" s="361"/>
      <c r="S237" s="381"/>
      <c r="T237" s="364">
        <f t="shared" si="190"/>
        <v>0</v>
      </c>
      <c r="U237" s="381"/>
      <c r="V237" s="364">
        <f t="shared" si="191"/>
        <v>0</v>
      </c>
      <c r="W237" s="381"/>
      <c r="X237" s="364">
        <f t="shared" si="192"/>
        <v>0</v>
      </c>
      <c r="Y237" s="381"/>
      <c r="Z237" s="364">
        <f t="shared" si="193"/>
        <v>0</v>
      </c>
      <c r="AA237" s="381"/>
      <c r="AB237" s="364">
        <f t="shared" si="194"/>
        <v>0</v>
      </c>
      <c r="AC237" s="381"/>
      <c r="AD237" s="364">
        <f t="shared" si="195"/>
        <v>0</v>
      </c>
      <c r="AE237" s="381"/>
      <c r="AF237" s="364">
        <f t="shared" si="198"/>
        <v>0</v>
      </c>
      <c r="AG237" s="127">
        <f t="shared" si="220"/>
        <v>0</v>
      </c>
      <c r="AH237" s="218" t="str">
        <f t="shared" si="201"/>
        <v/>
      </c>
      <c r="AI237" s="242">
        <f t="shared" si="199"/>
        <v>0</v>
      </c>
      <c r="AJ237" s="503"/>
      <c r="AK237" s="491"/>
      <c r="AL237" s="494"/>
      <c r="AM237" s="503"/>
      <c r="AN237" s="491"/>
      <c r="AO237" s="488"/>
      <c r="AP237" s="485"/>
      <c r="AQ237" s="216"/>
      <c r="AR237" s="379"/>
      <c r="AS237" s="216"/>
      <c r="AT237" s="216"/>
      <c r="AU237" s="216"/>
      <c r="AV237" s="216"/>
      <c r="AW237" s="216"/>
      <c r="AX237" s="216"/>
      <c r="AY237" s="525"/>
      <c r="AZ237" s="668"/>
      <c r="BA237" s="47" t="str">
        <f t="shared" si="231"/>
        <v>No aplica</v>
      </c>
      <c r="BB237" s="556"/>
      <c r="BC237" s="47" t="str">
        <f t="shared" si="232"/>
        <v>No aplica</v>
      </c>
      <c r="BD237" s="200" t="str">
        <f t="shared" si="200"/>
        <v>No aplica</v>
      </c>
      <c r="BE237" s="580"/>
      <c r="BF237" s="580"/>
      <c r="BG237" s="556"/>
      <c r="BH237" s="556"/>
      <c r="BI237" s="556"/>
    </row>
    <row r="238" spans="1:61" ht="15.75" hidden="1" customHeight="1" thickBot="1" x14ac:dyDescent="0.25">
      <c r="A238" s="575"/>
      <c r="B238" s="58">
        <f t="shared" si="245"/>
        <v>5</v>
      </c>
      <c r="C238" s="157"/>
      <c r="D238" s="157"/>
      <c r="E238" s="156"/>
      <c r="F238" s="553"/>
      <c r="G238" s="156"/>
      <c r="H238" s="530"/>
      <c r="I238" s="533"/>
      <c r="J238" s="536"/>
      <c r="K238" s="530"/>
      <c r="L238" s="491"/>
      <c r="M238" s="488"/>
      <c r="N238" s="527"/>
      <c r="O238" s="381"/>
      <c r="P238" s="126"/>
      <c r="Q238" s="120"/>
      <c r="R238" s="361"/>
      <c r="S238" s="381"/>
      <c r="T238" s="364">
        <f t="shared" si="190"/>
        <v>0</v>
      </c>
      <c r="U238" s="381"/>
      <c r="V238" s="364">
        <f t="shared" si="191"/>
        <v>0</v>
      </c>
      <c r="W238" s="381"/>
      <c r="X238" s="364">
        <f t="shared" si="192"/>
        <v>0</v>
      </c>
      <c r="Y238" s="381"/>
      <c r="Z238" s="364">
        <f t="shared" si="193"/>
        <v>0</v>
      </c>
      <c r="AA238" s="381"/>
      <c r="AB238" s="364">
        <f t="shared" si="194"/>
        <v>0</v>
      </c>
      <c r="AC238" s="381"/>
      <c r="AD238" s="364">
        <f t="shared" si="195"/>
        <v>0</v>
      </c>
      <c r="AE238" s="381"/>
      <c r="AF238" s="364">
        <f t="shared" si="198"/>
        <v>0</v>
      </c>
      <c r="AG238" s="127">
        <f t="shared" si="220"/>
        <v>0</v>
      </c>
      <c r="AH238" s="218" t="str">
        <f t="shared" si="201"/>
        <v/>
      </c>
      <c r="AI238" s="242">
        <f t="shared" si="199"/>
        <v>0</v>
      </c>
      <c r="AJ238" s="503"/>
      <c r="AK238" s="491"/>
      <c r="AL238" s="494"/>
      <c r="AM238" s="503"/>
      <c r="AN238" s="491"/>
      <c r="AO238" s="488"/>
      <c r="AP238" s="485"/>
      <c r="AQ238" s="216"/>
      <c r="AR238" s="379"/>
      <c r="AS238" s="216"/>
      <c r="AT238" s="216"/>
      <c r="AU238" s="216"/>
      <c r="AV238" s="216"/>
      <c r="AW238" s="216"/>
      <c r="AX238" s="216"/>
      <c r="AY238" s="525"/>
      <c r="AZ238" s="668"/>
      <c r="BA238" s="47" t="str">
        <f t="shared" si="231"/>
        <v>No aplica</v>
      </c>
      <c r="BB238" s="556"/>
      <c r="BC238" s="47" t="str">
        <f t="shared" si="232"/>
        <v>No aplica</v>
      </c>
      <c r="BD238" s="200" t="str">
        <f t="shared" si="200"/>
        <v>No aplica</v>
      </c>
      <c r="BE238" s="580"/>
      <c r="BF238" s="580"/>
      <c r="BG238" s="556"/>
      <c r="BH238" s="556"/>
      <c r="BI238" s="556"/>
    </row>
    <row r="239" spans="1:61" ht="15.75" hidden="1" customHeight="1" thickBot="1" x14ac:dyDescent="0.25">
      <c r="A239" s="575"/>
      <c r="B239" s="58">
        <f t="shared" si="245"/>
        <v>6</v>
      </c>
      <c r="C239" s="157"/>
      <c r="D239" s="157"/>
      <c r="E239" s="132"/>
      <c r="F239" s="553"/>
      <c r="G239" s="156"/>
      <c r="H239" s="530"/>
      <c r="I239" s="533"/>
      <c r="J239" s="536"/>
      <c r="K239" s="530"/>
      <c r="L239" s="491"/>
      <c r="M239" s="488"/>
      <c r="N239" s="527"/>
      <c r="O239" s="381"/>
      <c r="P239" s="126"/>
      <c r="Q239" s="120"/>
      <c r="R239" s="361"/>
      <c r="S239" s="381"/>
      <c r="T239" s="364">
        <f t="shared" si="190"/>
        <v>0</v>
      </c>
      <c r="U239" s="381"/>
      <c r="V239" s="364">
        <f t="shared" si="191"/>
        <v>0</v>
      </c>
      <c r="W239" s="381"/>
      <c r="X239" s="364">
        <f t="shared" si="192"/>
        <v>0</v>
      </c>
      <c r="Y239" s="381"/>
      <c r="Z239" s="364">
        <f t="shared" si="193"/>
        <v>0</v>
      </c>
      <c r="AA239" s="381"/>
      <c r="AB239" s="364">
        <f t="shared" si="194"/>
        <v>0</v>
      </c>
      <c r="AC239" s="381"/>
      <c r="AD239" s="364">
        <f t="shared" si="195"/>
        <v>0</v>
      </c>
      <c r="AE239" s="381"/>
      <c r="AF239" s="364">
        <f t="shared" si="198"/>
        <v>0</v>
      </c>
      <c r="AG239" s="127">
        <f t="shared" si="220"/>
        <v>0</v>
      </c>
      <c r="AH239" s="218" t="str">
        <f t="shared" si="201"/>
        <v/>
      </c>
      <c r="AI239" s="242">
        <f t="shared" si="199"/>
        <v>0</v>
      </c>
      <c r="AJ239" s="503"/>
      <c r="AK239" s="491"/>
      <c r="AL239" s="494"/>
      <c r="AM239" s="503"/>
      <c r="AN239" s="491"/>
      <c r="AO239" s="488"/>
      <c r="AP239" s="485"/>
      <c r="AQ239" s="216"/>
      <c r="AR239" s="379"/>
      <c r="AS239" s="216"/>
      <c r="AT239" s="216"/>
      <c r="AU239" s="216"/>
      <c r="AV239" s="216"/>
      <c r="AW239" s="216"/>
      <c r="AX239" s="216"/>
      <c r="AY239" s="525"/>
      <c r="AZ239" s="668"/>
      <c r="BA239" s="47" t="str">
        <f t="shared" si="231"/>
        <v>No aplica</v>
      </c>
      <c r="BB239" s="556"/>
      <c r="BC239" s="47" t="str">
        <f t="shared" si="232"/>
        <v>No aplica</v>
      </c>
      <c r="BD239" s="200" t="str">
        <f t="shared" si="200"/>
        <v>No aplica</v>
      </c>
      <c r="BE239" s="580"/>
      <c r="BF239" s="580"/>
      <c r="BG239" s="556"/>
      <c r="BH239" s="556"/>
      <c r="BI239" s="556"/>
    </row>
    <row r="240" spans="1:61" ht="15.75" hidden="1" customHeight="1" thickBot="1" x14ac:dyDescent="0.25">
      <c r="A240" s="575"/>
      <c r="B240" s="58">
        <f t="shared" si="245"/>
        <v>7</v>
      </c>
      <c r="C240" s="157"/>
      <c r="D240" s="157"/>
      <c r="E240" s="132"/>
      <c r="F240" s="553"/>
      <c r="G240" s="156"/>
      <c r="H240" s="530"/>
      <c r="I240" s="533"/>
      <c r="J240" s="536"/>
      <c r="K240" s="530"/>
      <c r="L240" s="491"/>
      <c r="M240" s="488"/>
      <c r="N240" s="527"/>
      <c r="O240" s="381"/>
      <c r="P240" s="126"/>
      <c r="Q240" s="120"/>
      <c r="R240" s="361"/>
      <c r="S240" s="381"/>
      <c r="T240" s="364">
        <f t="shared" si="190"/>
        <v>0</v>
      </c>
      <c r="U240" s="381"/>
      <c r="V240" s="364">
        <f t="shared" si="191"/>
        <v>0</v>
      </c>
      <c r="W240" s="381"/>
      <c r="X240" s="364">
        <f t="shared" si="192"/>
        <v>0</v>
      </c>
      <c r="Y240" s="381"/>
      <c r="Z240" s="364">
        <f t="shared" si="193"/>
        <v>0</v>
      </c>
      <c r="AA240" s="381"/>
      <c r="AB240" s="364">
        <f t="shared" si="194"/>
        <v>0</v>
      </c>
      <c r="AC240" s="381"/>
      <c r="AD240" s="364">
        <f t="shared" si="195"/>
        <v>0</v>
      </c>
      <c r="AE240" s="381"/>
      <c r="AF240" s="364">
        <f t="shared" si="198"/>
        <v>0</v>
      </c>
      <c r="AG240" s="127">
        <f t="shared" si="220"/>
        <v>0</v>
      </c>
      <c r="AH240" s="218" t="str">
        <f t="shared" si="201"/>
        <v/>
      </c>
      <c r="AI240" s="242">
        <f t="shared" si="199"/>
        <v>0</v>
      </c>
      <c r="AJ240" s="503"/>
      <c r="AK240" s="491"/>
      <c r="AL240" s="494"/>
      <c r="AM240" s="503"/>
      <c r="AN240" s="491"/>
      <c r="AO240" s="488"/>
      <c r="AP240" s="485"/>
      <c r="AQ240" s="216"/>
      <c r="AR240" s="379"/>
      <c r="AS240" s="216"/>
      <c r="AT240" s="216"/>
      <c r="AU240" s="216"/>
      <c r="AV240" s="216"/>
      <c r="AW240" s="216"/>
      <c r="AX240" s="216"/>
      <c r="AY240" s="525"/>
      <c r="AZ240" s="668"/>
      <c r="BA240" s="47" t="str">
        <f t="shared" si="231"/>
        <v>No aplica</v>
      </c>
      <c r="BB240" s="556"/>
      <c r="BC240" s="47" t="str">
        <f t="shared" si="232"/>
        <v>No aplica</v>
      </c>
      <c r="BD240" s="200" t="str">
        <f t="shared" si="200"/>
        <v>No aplica</v>
      </c>
      <c r="BE240" s="580"/>
      <c r="BF240" s="580"/>
      <c r="BG240" s="556"/>
      <c r="BH240" s="556"/>
      <c r="BI240" s="556"/>
    </row>
    <row r="241" spans="1:61" ht="15.75" hidden="1" customHeight="1" thickBot="1" x14ac:dyDescent="0.25">
      <c r="A241" s="575"/>
      <c r="B241" s="58">
        <f t="shared" si="245"/>
        <v>8</v>
      </c>
      <c r="C241" s="157"/>
      <c r="D241" s="157"/>
      <c r="E241" s="132"/>
      <c r="F241" s="553"/>
      <c r="G241" s="156"/>
      <c r="H241" s="530"/>
      <c r="I241" s="533"/>
      <c r="J241" s="536"/>
      <c r="K241" s="530"/>
      <c r="L241" s="491"/>
      <c r="M241" s="488"/>
      <c r="N241" s="527"/>
      <c r="O241" s="381"/>
      <c r="P241" s="126"/>
      <c r="Q241" s="120"/>
      <c r="R241" s="361"/>
      <c r="S241" s="381"/>
      <c r="T241" s="364">
        <f t="shared" si="190"/>
        <v>0</v>
      </c>
      <c r="U241" s="381"/>
      <c r="V241" s="364">
        <f t="shared" si="191"/>
        <v>0</v>
      </c>
      <c r="W241" s="381"/>
      <c r="X241" s="364">
        <f t="shared" si="192"/>
        <v>0</v>
      </c>
      <c r="Y241" s="381"/>
      <c r="Z241" s="364">
        <f t="shared" si="193"/>
        <v>0</v>
      </c>
      <c r="AA241" s="381"/>
      <c r="AB241" s="364">
        <f t="shared" si="194"/>
        <v>0</v>
      </c>
      <c r="AC241" s="381"/>
      <c r="AD241" s="364">
        <f t="shared" si="195"/>
        <v>0</v>
      </c>
      <c r="AE241" s="381"/>
      <c r="AF241" s="364">
        <f t="shared" si="198"/>
        <v>0</v>
      </c>
      <c r="AG241" s="127">
        <f t="shared" si="220"/>
        <v>0</v>
      </c>
      <c r="AH241" s="218" t="str">
        <f t="shared" si="201"/>
        <v/>
      </c>
      <c r="AI241" s="242">
        <f t="shared" si="199"/>
        <v>0</v>
      </c>
      <c r="AJ241" s="503"/>
      <c r="AK241" s="491"/>
      <c r="AL241" s="494"/>
      <c r="AM241" s="503"/>
      <c r="AN241" s="491"/>
      <c r="AO241" s="488"/>
      <c r="AP241" s="485"/>
      <c r="AQ241" s="216"/>
      <c r="AR241" s="379"/>
      <c r="AS241" s="216"/>
      <c r="AT241" s="216"/>
      <c r="AU241" s="216"/>
      <c r="AV241" s="216"/>
      <c r="AW241" s="216"/>
      <c r="AX241" s="216"/>
      <c r="AY241" s="525"/>
      <c r="AZ241" s="668"/>
      <c r="BA241" s="47" t="str">
        <f t="shared" si="231"/>
        <v>No aplica</v>
      </c>
      <c r="BB241" s="556"/>
      <c r="BC241" s="47" t="str">
        <f t="shared" si="232"/>
        <v>No aplica</v>
      </c>
      <c r="BD241" s="200" t="str">
        <f t="shared" si="200"/>
        <v>No aplica</v>
      </c>
      <c r="BE241" s="580"/>
      <c r="BF241" s="580"/>
      <c r="BG241" s="556"/>
      <c r="BH241" s="556"/>
      <c r="BI241" s="556"/>
    </row>
    <row r="242" spans="1:61" ht="15.75" hidden="1" customHeight="1" thickBot="1" x14ac:dyDescent="0.25">
      <c r="A242" s="576"/>
      <c r="B242" s="58">
        <f t="shared" si="245"/>
        <v>9</v>
      </c>
      <c r="C242" s="157"/>
      <c r="D242" s="157"/>
      <c r="E242" s="132"/>
      <c r="F242" s="554"/>
      <c r="G242" s="156"/>
      <c r="H242" s="531"/>
      <c r="I242" s="534"/>
      <c r="J242" s="537"/>
      <c r="K242" s="531"/>
      <c r="L242" s="492"/>
      <c r="M242" s="489"/>
      <c r="N242" s="527"/>
      <c r="O242" s="381"/>
      <c r="P242" s="129"/>
      <c r="Q242" s="120"/>
      <c r="R242" s="361"/>
      <c r="S242" s="381"/>
      <c r="T242" s="364">
        <f t="shared" si="190"/>
        <v>0</v>
      </c>
      <c r="U242" s="381"/>
      <c r="V242" s="364">
        <f t="shared" si="191"/>
        <v>0</v>
      </c>
      <c r="W242" s="381"/>
      <c r="X242" s="364">
        <f t="shared" si="192"/>
        <v>0</v>
      </c>
      <c r="Y242" s="381"/>
      <c r="Z242" s="364">
        <f t="shared" si="193"/>
        <v>0</v>
      </c>
      <c r="AA242" s="381"/>
      <c r="AB242" s="364">
        <f t="shared" si="194"/>
        <v>0</v>
      </c>
      <c r="AC242" s="381"/>
      <c r="AD242" s="364">
        <f t="shared" si="195"/>
        <v>0</v>
      </c>
      <c r="AE242" s="381"/>
      <c r="AF242" s="364">
        <f t="shared" si="198"/>
        <v>0</v>
      </c>
      <c r="AG242" s="127">
        <f t="shared" si="220"/>
        <v>0</v>
      </c>
      <c r="AH242" s="218" t="str">
        <f t="shared" si="201"/>
        <v/>
      </c>
      <c r="AI242" s="242">
        <f t="shared" si="199"/>
        <v>0</v>
      </c>
      <c r="AJ242" s="515"/>
      <c r="AK242" s="492"/>
      <c r="AL242" s="495"/>
      <c r="AM242" s="515"/>
      <c r="AN242" s="491"/>
      <c r="AO242" s="489"/>
      <c r="AP242" s="486"/>
      <c r="AQ242" s="216"/>
      <c r="AR242" s="379"/>
      <c r="AS242" s="216"/>
      <c r="AT242" s="216"/>
      <c r="AU242" s="216"/>
      <c r="AV242" s="216"/>
      <c r="AW242" s="216"/>
      <c r="AX242" s="216"/>
      <c r="AY242" s="526"/>
      <c r="AZ242" s="669"/>
      <c r="BA242" s="47" t="str">
        <f t="shared" si="231"/>
        <v>No aplica</v>
      </c>
      <c r="BB242" s="557"/>
      <c r="BC242" s="47" t="str">
        <f t="shared" si="232"/>
        <v>No aplica</v>
      </c>
      <c r="BD242" s="200" t="str">
        <f t="shared" si="200"/>
        <v>No aplica</v>
      </c>
      <c r="BE242" s="581"/>
      <c r="BF242" s="581"/>
      <c r="BG242" s="557"/>
      <c r="BH242" s="557"/>
      <c r="BI242" s="557"/>
    </row>
    <row r="243" spans="1:61" ht="62.25" hidden="1" customHeight="1" thickBot="1" x14ac:dyDescent="0.25">
      <c r="A243" s="574" t="s">
        <v>230</v>
      </c>
      <c r="B243" s="220">
        <v>1</v>
      </c>
      <c r="C243" s="262"/>
      <c r="D243" s="262"/>
      <c r="E243" s="263"/>
      <c r="F243" s="677"/>
      <c r="G243" s="263"/>
      <c r="H243" s="529"/>
      <c r="I243" s="532" t="str">
        <f>IF(H243=5,"Mas de una vez al año",IF(H243=4,"Al menos una vez en el ultimo año",IF(H243=3,"Al menos una vez en los ultimos 2 años",IF(H243=2,"Al menos una vez en los ultimos 5 años","No se ha presentado en los ultimos 5 años"))))</f>
        <v>No se ha presentado en los ultimos 5 años</v>
      </c>
      <c r="J243" s="535" t="str">
        <f>CONCATENATE(H$243,K$243)</f>
        <v/>
      </c>
      <c r="K243" s="529"/>
      <c r="L243" s="490" t="str">
        <f t="shared" ref="L243" si="246">IF(AM243=5,"Catastrófico - Tendría desastrosas consecuencias o efectos sobre la institución",IF(AM243=4,"Mayor - Tendría altas consecuencias o efectos sobre la institución",IF(AM243=3,"Moderado - Tendría medianas consecuencias o efectos sobre la institución",IF(AM243=2,"Menos - Tendría bajo impacto o efecto sobre la institución",IF(AM243=1,"Insignificante - tendría consecuencias o efectos mínimos en la institución","Digite Valor entre 1 y 5")))))</f>
        <v>Digite Valor entre 1 y 5</v>
      </c>
      <c r="M243" s="487" t="str">
        <f t="shared" ref="M243" si="247">IF(L243="Digite Valor entre 1 y 5","",IF(L243="Digite Valor entre 1 y 5","",IF(COUNTIF(CH$10:CH$17,CONCATENATE(H243,K243)),CH$9,IF(COUNTIF(CI$10:CI$17,CONCATENATE(H243,K243)),CI$9,IF(COUNTIF(CJ$10:CJ$13,CONCATENATE(H243,K243)),CJ$9,CK$9)))))</f>
        <v/>
      </c>
      <c r="N243" s="527" t="str">
        <f t="shared" ref="N243" si="248">IF(M243=CH$9,"E",IF(M243=CI$9,"A",IF(M243=CJ$9,"M",IF(M243=CK$9,"B",""))))</f>
        <v/>
      </c>
      <c r="O243" s="381"/>
      <c r="P243" s="239"/>
      <c r="Q243" s="168"/>
      <c r="R243" s="361"/>
      <c r="S243" s="381"/>
      <c r="T243" s="364">
        <f t="shared" si="190"/>
        <v>0</v>
      </c>
      <c r="U243" s="381"/>
      <c r="V243" s="364">
        <f t="shared" si="191"/>
        <v>0</v>
      </c>
      <c r="W243" s="381"/>
      <c r="X243" s="364">
        <f t="shared" si="192"/>
        <v>0</v>
      </c>
      <c r="Y243" s="381"/>
      <c r="Z243" s="364">
        <f t="shared" si="193"/>
        <v>0</v>
      </c>
      <c r="AA243" s="381"/>
      <c r="AB243" s="364">
        <f t="shared" si="194"/>
        <v>0</v>
      </c>
      <c r="AC243" s="381"/>
      <c r="AD243" s="364">
        <f t="shared" si="195"/>
        <v>0</v>
      </c>
      <c r="AE243" s="381"/>
      <c r="AF243" s="364">
        <f t="shared" si="198"/>
        <v>0</v>
      </c>
      <c r="AG243" s="127">
        <f t="shared" si="220"/>
        <v>0</v>
      </c>
      <c r="AH243" s="218" t="str">
        <f t="shared" si="201"/>
        <v/>
      </c>
      <c r="AI243" s="242">
        <f t="shared" si="199"/>
        <v>0</v>
      </c>
      <c r="AJ243" s="514" t="str">
        <f>BG243</f>
        <v/>
      </c>
      <c r="AK243" s="490" t="str">
        <f t="shared" ref="AK243" si="249">IF(AJ243=5,"Mas de una vez al año",IF(AJ243=4,"Al menos una vez en el ultimo año",IF(AJ243=3,"Al menos una vez en los ultimos 2 años",IF(AJ243=2,"Al menos una vez en los ultimos 5 años","No se ha presentado en los ultimos 5 años"))))</f>
        <v>No se ha presentado en los ultimos 5 años</v>
      </c>
      <c r="AL243" s="493">
        <f t="shared" ref="AL243" si="250">BJ243</f>
        <v>0</v>
      </c>
      <c r="AM243" s="514" t="str">
        <f t="shared" ref="AM243" si="251">BI243</f>
        <v/>
      </c>
      <c r="AN243" s="491" t="str">
        <f t="shared" ref="AN243" si="252">IF(AM243=5,"Catastrófico - Tendría desastrosas consecuencias o efectos sobre la institución",IF(AM243=4,"Mayor - Tendría altas consecuencias o efectos sobre la institución",IF(AM243=3,"Moderado - Tendría medianas consecuencias o efectos sobre la institución",IF(AM243=2,"Menos - Tendría bajo impacto o efecto sobre la institución",IF(AM243=1,"Insignificante - tendría consecuencias o efectos mínimos en la institución","Digite Valor entre 1 y 5")))))</f>
        <v>Digite Valor entre 1 y 5</v>
      </c>
      <c r="AO243" s="487" t="str">
        <f>IF(AN243="Digite Valor entre 1 y 5","",IF(COUNTIF(CJ$10:CJ$17,CONCATENATE(AJ243,AM243)),DK$9,IF(COUNTIF(CK$10:CK$17,CONCATENATE(AJ243,AM243)),DL$9,IF(COUNTIF(DM$10:DM$13,CONCATENATE(AJ243,AM243)),DM$9,DN$9))))</f>
        <v/>
      </c>
      <c r="AP243" s="484" t="str">
        <f>IF(AO243=DK$9,"E",IF(AO243=DL$9,"A",IF(AO243=DM$9,"M",IF(AO243=DN$9,"B",""))))</f>
        <v>E</v>
      </c>
      <c r="AQ243" s="216"/>
      <c r="AR243" s="379"/>
      <c r="AS243" s="344"/>
      <c r="AT243" s="375"/>
      <c r="AU243" s="345"/>
      <c r="AV243" s="326"/>
      <c r="AW243" s="374"/>
      <c r="AX243" s="524"/>
      <c r="AY243" s="524"/>
      <c r="AZ243" s="667">
        <f>H243</f>
        <v>0</v>
      </c>
      <c r="BA243" s="47" t="str">
        <f t="shared" si="231"/>
        <v>No aplica</v>
      </c>
      <c r="BB243" s="555">
        <f>K243</f>
        <v>0</v>
      </c>
      <c r="BC243" s="47" t="str">
        <f t="shared" si="232"/>
        <v>No aplica</v>
      </c>
      <c r="BD243" s="200" t="str">
        <f t="shared" si="200"/>
        <v>No aplica0</v>
      </c>
      <c r="BE243" s="555" t="str">
        <f>IF(R243="","",SUMIF(R243:R251,"Afecta la Probabilidad",BA243:BA251))</f>
        <v/>
      </c>
      <c r="BF243" s="579" t="str">
        <f t="shared" ref="BF243" si="253">IF(R243="","",SUMIF(R243:R251,"Afecta el Impacto",BC243:BC251))</f>
        <v/>
      </c>
      <c r="BG243" s="555" t="str">
        <f>IF(BE243="","",IF(H243-BE243&lt;=0,1,H243-BE243))</f>
        <v/>
      </c>
      <c r="BH243" s="555" t="str">
        <f t="shared" ref="BH243" si="254">CONCATENATE(BG243,BI243)</f>
        <v/>
      </c>
      <c r="BI243" s="555" t="str">
        <f>IF(K243="","",IF(K243-BF243&lt;0,1,K243-BF243))</f>
        <v/>
      </c>
    </row>
    <row r="244" spans="1:61" ht="15.75" hidden="1" customHeight="1" thickBot="1" x14ac:dyDescent="0.25">
      <c r="A244" s="575"/>
      <c r="B244" s="220">
        <f t="shared" ref="B244:B251" si="255">B243+1</f>
        <v>2</v>
      </c>
      <c r="C244" s="262"/>
      <c r="D244" s="262"/>
      <c r="E244" s="263"/>
      <c r="F244" s="678"/>
      <c r="G244" s="263"/>
      <c r="H244" s="530"/>
      <c r="I244" s="533"/>
      <c r="J244" s="536"/>
      <c r="K244" s="530"/>
      <c r="L244" s="491"/>
      <c r="M244" s="488"/>
      <c r="N244" s="527"/>
      <c r="O244" s="381"/>
      <c r="P244" s="239"/>
      <c r="Q244" s="168"/>
      <c r="R244" s="361"/>
      <c r="S244" s="381"/>
      <c r="T244" s="364">
        <f t="shared" si="190"/>
        <v>0</v>
      </c>
      <c r="U244" s="381"/>
      <c r="V244" s="364">
        <f t="shared" si="191"/>
        <v>0</v>
      </c>
      <c r="W244" s="381"/>
      <c r="X244" s="364">
        <f t="shared" si="192"/>
        <v>0</v>
      </c>
      <c r="Y244" s="381"/>
      <c r="Z244" s="364">
        <f t="shared" si="193"/>
        <v>0</v>
      </c>
      <c r="AA244" s="381"/>
      <c r="AB244" s="364">
        <f t="shared" si="194"/>
        <v>0</v>
      </c>
      <c r="AC244" s="381"/>
      <c r="AD244" s="364">
        <f t="shared" si="195"/>
        <v>0</v>
      </c>
      <c r="AE244" s="381"/>
      <c r="AF244" s="364">
        <f t="shared" si="198"/>
        <v>0</v>
      </c>
      <c r="AG244" s="127">
        <f t="shared" si="220"/>
        <v>0</v>
      </c>
      <c r="AH244" s="218" t="str">
        <f t="shared" si="201"/>
        <v/>
      </c>
      <c r="AI244" s="242">
        <f t="shared" si="199"/>
        <v>0</v>
      </c>
      <c r="AJ244" s="503"/>
      <c r="AK244" s="491"/>
      <c r="AL244" s="494"/>
      <c r="AM244" s="503"/>
      <c r="AN244" s="491"/>
      <c r="AO244" s="488"/>
      <c r="AP244" s="485"/>
      <c r="AQ244" s="216"/>
      <c r="AR244" s="379"/>
      <c r="AS244" s="344"/>
      <c r="AT244" s="375"/>
      <c r="AU244" s="345"/>
      <c r="AV244" s="326"/>
      <c r="AW244" s="374"/>
      <c r="AX244" s="525"/>
      <c r="AY244" s="525"/>
      <c r="AZ244" s="668"/>
      <c r="BA244" s="47" t="str">
        <f t="shared" si="231"/>
        <v>No aplica</v>
      </c>
      <c r="BB244" s="556"/>
      <c r="BC244" s="47" t="str">
        <f t="shared" si="232"/>
        <v>No aplica</v>
      </c>
      <c r="BD244" s="200" t="str">
        <f t="shared" si="200"/>
        <v>No aplica</v>
      </c>
      <c r="BE244" s="556"/>
      <c r="BF244" s="580"/>
      <c r="BG244" s="556"/>
      <c r="BH244" s="556"/>
      <c r="BI244" s="556"/>
    </row>
    <row r="245" spans="1:61" ht="75" hidden="1" customHeight="1" thickBot="1" x14ac:dyDescent="0.25">
      <c r="A245" s="575"/>
      <c r="B245" s="220">
        <f t="shared" si="255"/>
        <v>3</v>
      </c>
      <c r="C245" s="262"/>
      <c r="D245" s="262"/>
      <c r="E245" s="263"/>
      <c r="F245" s="678"/>
      <c r="G245" s="263"/>
      <c r="H245" s="530"/>
      <c r="I245" s="533"/>
      <c r="J245" s="536"/>
      <c r="K245" s="530"/>
      <c r="L245" s="491"/>
      <c r="M245" s="488"/>
      <c r="N245" s="527"/>
      <c r="O245" s="381"/>
      <c r="P245" s="239"/>
      <c r="Q245" s="168"/>
      <c r="R245" s="361"/>
      <c r="S245" s="381"/>
      <c r="T245" s="364">
        <f t="shared" si="190"/>
        <v>0</v>
      </c>
      <c r="U245" s="381"/>
      <c r="V245" s="364">
        <f t="shared" si="191"/>
        <v>0</v>
      </c>
      <c r="W245" s="381"/>
      <c r="X245" s="364">
        <f t="shared" si="192"/>
        <v>0</v>
      </c>
      <c r="Y245" s="381"/>
      <c r="Z245" s="364">
        <f t="shared" si="193"/>
        <v>0</v>
      </c>
      <c r="AA245" s="381"/>
      <c r="AB245" s="364">
        <f t="shared" si="194"/>
        <v>0</v>
      </c>
      <c r="AC245" s="381"/>
      <c r="AD245" s="364">
        <f t="shared" si="195"/>
        <v>0</v>
      </c>
      <c r="AE245" s="381"/>
      <c r="AF245" s="364">
        <f t="shared" si="198"/>
        <v>0</v>
      </c>
      <c r="AG245" s="127">
        <f t="shared" si="220"/>
        <v>0</v>
      </c>
      <c r="AH245" s="218" t="str">
        <f t="shared" si="201"/>
        <v/>
      </c>
      <c r="AI245" s="242">
        <f t="shared" si="199"/>
        <v>0</v>
      </c>
      <c r="AJ245" s="503"/>
      <c r="AK245" s="491"/>
      <c r="AL245" s="494"/>
      <c r="AM245" s="503"/>
      <c r="AN245" s="491"/>
      <c r="AO245" s="488"/>
      <c r="AP245" s="485"/>
      <c r="AQ245" s="216"/>
      <c r="AR245" s="379"/>
      <c r="AS245" s="344"/>
      <c r="AT245" s="375"/>
      <c r="AU245" s="345"/>
      <c r="AV245" s="326"/>
      <c r="AW245" s="374"/>
      <c r="AX245" s="525"/>
      <c r="AY245" s="525"/>
      <c r="AZ245" s="668"/>
      <c r="BA245" s="47" t="str">
        <f t="shared" si="231"/>
        <v>No aplica</v>
      </c>
      <c r="BB245" s="556"/>
      <c r="BC245" s="47" t="str">
        <f t="shared" si="232"/>
        <v>No aplica</v>
      </c>
      <c r="BD245" s="200" t="str">
        <f t="shared" si="200"/>
        <v>No aplica</v>
      </c>
      <c r="BE245" s="556"/>
      <c r="BF245" s="580"/>
      <c r="BG245" s="556"/>
      <c r="BH245" s="556"/>
      <c r="BI245" s="556"/>
    </row>
    <row r="246" spans="1:61" ht="74.25" hidden="1" customHeight="1" thickBot="1" x14ac:dyDescent="0.25">
      <c r="A246" s="575"/>
      <c r="B246" s="220">
        <f t="shared" si="255"/>
        <v>4</v>
      </c>
      <c r="C246" s="262"/>
      <c r="D246" s="262"/>
      <c r="E246" s="263"/>
      <c r="F246" s="678"/>
      <c r="G246" s="263"/>
      <c r="H246" s="530"/>
      <c r="I246" s="533"/>
      <c r="J246" s="536"/>
      <c r="K246" s="530"/>
      <c r="L246" s="491"/>
      <c r="M246" s="488"/>
      <c r="N246" s="527"/>
      <c r="O246" s="381"/>
      <c r="P246" s="239"/>
      <c r="Q246" s="168"/>
      <c r="R246" s="361"/>
      <c r="S246" s="381"/>
      <c r="T246" s="364">
        <f t="shared" si="190"/>
        <v>0</v>
      </c>
      <c r="U246" s="381"/>
      <c r="V246" s="364">
        <f t="shared" si="191"/>
        <v>0</v>
      </c>
      <c r="W246" s="381"/>
      <c r="X246" s="364">
        <f t="shared" si="192"/>
        <v>0</v>
      </c>
      <c r="Y246" s="381"/>
      <c r="Z246" s="364">
        <f t="shared" si="193"/>
        <v>0</v>
      </c>
      <c r="AA246" s="381"/>
      <c r="AB246" s="364">
        <f t="shared" si="194"/>
        <v>0</v>
      </c>
      <c r="AC246" s="381"/>
      <c r="AD246" s="364">
        <f t="shared" si="195"/>
        <v>0</v>
      </c>
      <c r="AE246" s="381"/>
      <c r="AF246" s="364">
        <f t="shared" si="198"/>
        <v>0</v>
      </c>
      <c r="AG246" s="127">
        <f t="shared" si="220"/>
        <v>0</v>
      </c>
      <c r="AH246" s="218" t="str">
        <f t="shared" si="201"/>
        <v/>
      </c>
      <c r="AI246" s="242">
        <f t="shared" si="199"/>
        <v>0</v>
      </c>
      <c r="AJ246" s="503"/>
      <c r="AK246" s="491"/>
      <c r="AL246" s="494"/>
      <c r="AM246" s="503"/>
      <c r="AN246" s="491"/>
      <c r="AO246" s="488"/>
      <c r="AP246" s="485"/>
      <c r="AQ246" s="216"/>
      <c r="AR246" s="379"/>
      <c r="AS246" s="344"/>
      <c r="AT246" s="375"/>
      <c r="AU246" s="345"/>
      <c r="AV246" s="326"/>
      <c r="AW246" s="324"/>
      <c r="AX246" s="526"/>
      <c r="AY246" s="526"/>
      <c r="AZ246" s="668"/>
      <c r="BA246" s="47" t="str">
        <f t="shared" si="231"/>
        <v>No aplica</v>
      </c>
      <c r="BB246" s="556"/>
      <c r="BC246" s="47" t="str">
        <f t="shared" si="232"/>
        <v>No aplica</v>
      </c>
      <c r="BD246" s="200" t="str">
        <f t="shared" si="200"/>
        <v>No aplica</v>
      </c>
      <c r="BE246" s="556"/>
      <c r="BF246" s="580"/>
      <c r="BG246" s="556"/>
      <c r="BH246" s="556"/>
      <c r="BI246" s="556"/>
    </row>
    <row r="247" spans="1:61" ht="15.75" hidden="1" customHeight="1" thickBot="1" x14ac:dyDescent="0.25">
      <c r="A247" s="575"/>
      <c r="B247" s="220">
        <f t="shared" si="255"/>
        <v>5</v>
      </c>
      <c r="C247" s="262"/>
      <c r="D247" s="262"/>
      <c r="E247" s="263"/>
      <c r="F247" s="678"/>
      <c r="G247" s="263"/>
      <c r="H247" s="530"/>
      <c r="I247" s="533"/>
      <c r="J247" s="536"/>
      <c r="K247" s="530"/>
      <c r="L247" s="491"/>
      <c r="M247" s="488"/>
      <c r="N247" s="527"/>
      <c r="O247" s="381"/>
      <c r="P247" s="52"/>
      <c r="Q247" s="120"/>
      <c r="R247" s="361"/>
      <c r="S247" s="381"/>
      <c r="T247" s="364">
        <f t="shared" si="190"/>
        <v>0</v>
      </c>
      <c r="U247" s="381"/>
      <c r="V247" s="364">
        <f t="shared" si="191"/>
        <v>0</v>
      </c>
      <c r="W247" s="381"/>
      <c r="X247" s="364">
        <f t="shared" si="192"/>
        <v>0</v>
      </c>
      <c r="Y247" s="381"/>
      <c r="Z247" s="364">
        <f t="shared" si="193"/>
        <v>0</v>
      </c>
      <c r="AA247" s="381"/>
      <c r="AB247" s="364">
        <f t="shared" si="194"/>
        <v>0</v>
      </c>
      <c r="AC247" s="381"/>
      <c r="AD247" s="364">
        <f t="shared" si="195"/>
        <v>0</v>
      </c>
      <c r="AE247" s="381"/>
      <c r="AF247" s="364">
        <f t="shared" si="198"/>
        <v>0</v>
      </c>
      <c r="AG247" s="127">
        <f t="shared" si="220"/>
        <v>0</v>
      </c>
      <c r="AH247" s="218" t="str">
        <f t="shared" si="201"/>
        <v/>
      </c>
      <c r="AI247" s="242">
        <f t="shared" si="199"/>
        <v>0</v>
      </c>
      <c r="AJ247" s="503"/>
      <c r="AK247" s="491"/>
      <c r="AL247" s="494"/>
      <c r="AM247" s="503"/>
      <c r="AN247" s="491"/>
      <c r="AO247" s="488"/>
      <c r="AP247" s="485"/>
      <c r="AQ247" s="216"/>
      <c r="AR247" s="379"/>
      <c r="AS247" s="216"/>
      <c r="AT247" s="216"/>
      <c r="AU247" s="216"/>
      <c r="AV247" s="216"/>
      <c r="AW247" s="216"/>
      <c r="AX247" s="346"/>
      <c r="AY247" s="346"/>
      <c r="AZ247" s="668"/>
      <c r="BA247" s="47" t="str">
        <f t="shared" si="231"/>
        <v>No aplica</v>
      </c>
      <c r="BB247" s="556"/>
      <c r="BC247" s="47" t="str">
        <f t="shared" si="232"/>
        <v>No aplica</v>
      </c>
      <c r="BD247" s="200" t="str">
        <f t="shared" si="200"/>
        <v>No aplica</v>
      </c>
      <c r="BE247" s="556"/>
      <c r="BF247" s="580"/>
      <c r="BG247" s="556"/>
      <c r="BH247" s="556"/>
      <c r="BI247" s="556"/>
    </row>
    <row r="248" spans="1:61" ht="15.75" hidden="1" customHeight="1" thickBot="1" x14ac:dyDescent="0.25">
      <c r="A248" s="575"/>
      <c r="B248" s="220">
        <f t="shared" si="255"/>
        <v>6</v>
      </c>
      <c r="C248" s="262"/>
      <c r="D248" s="262"/>
      <c r="E248" s="132"/>
      <c r="F248" s="678"/>
      <c r="G248" s="263"/>
      <c r="H248" s="530"/>
      <c r="I248" s="533"/>
      <c r="J248" s="536"/>
      <c r="K248" s="530"/>
      <c r="L248" s="491"/>
      <c r="M248" s="488"/>
      <c r="N248" s="527"/>
      <c r="O248" s="381"/>
      <c r="P248" s="126"/>
      <c r="Q248" s="120"/>
      <c r="R248" s="361"/>
      <c r="S248" s="381"/>
      <c r="T248" s="364">
        <f t="shared" si="190"/>
        <v>0</v>
      </c>
      <c r="U248" s="381"/>
      <c r="V248" s="364">
        <f t="shared" si="191"/>
        <v>0</v>
      </c>
      <c r="W248" s="381"/>
      <c r="X248" s="364">
        <f t="shared" si="192"/>
        <v>0</v>
      </c>
      <c r="Y248" s="381"/>
      <c r="Z248" s="364">
        <f t="shared" si="193"/>
        <v>0</v>
      </c>
      <c r="AA248" s="381"/>
      <c r="AB248" s="364">
        <f t="shared" si="194"/>
        <v>0</v>
      </c>
      <c r="AC248" s="381"/>
      <c r="AD248" s="364">
        <f t="shared" si="195"/>
        <v>0</v>
      </c>
      <c r="AE248" s="381"/>
      <c r="AF248" s="364">
        <f t="shared" si="198"/>
        <v>0</v>
      </c>
      <c r="AG248" s="127">
        <f t="shared" si="220"/>
        <v>0</v>
      </c>
      <c r="AH248" s="218" t="str">
        <f t="shared" si="201"/>
        <v/>
      </c>
      <c r="AI248" s="242">
        <f t="shared" si="199"/>
        <v>0</v>
      </c>
      <c r="AJ248" s="503"/>
      <c r="AK248" s="491"/>
      <c r="AL248" s="494"/>
      <c r="AM248" s="503"/>
      <c r="AN248" s="491"/>
      <c r="AO248" s="488"/>
      <c r="AP248" s="485"/>
      <c r="AQ248" s="216"/>
      <c r="AR248" s="379"/>
      <c r="AS248" s="216"/>
      <c r="AT248" s="216"/>
      <c r="AU248" s="216"/>
      <c r="AV248" s="216"/>
      <c r="AW248" s="216"/>
      <c r="AX248" s="346"/>
      <c r="AY248" s="346"/>
      <c r="AZ248" s="668"/>
      <c r="BA248" s="47" t="str">
        <f t="shared" si="231"/>
        <v>No aplica</v>
      </c>
      <c r="BB248" s="556"/>
      <c r="BC248" s="47" t="str">
        <f t="shared" si="232"/>
        <v>No aplica</v>
      </c>
      <c r="BD248" s="200" t="str">
        <f t="shared" si="200"/>
        <v>No aplica</v>
      </c>
      <c r="BE248" s="556"/>
      <c r="BF248" s="580"/>
      <c r="BG248" s="556"/>
      <c r="BH248" s="556"/>
      <c r="BI248" s="556"/>
    </row>
    <row r="249" spans="1:61" ht="15.75" hidden="1" customHeight="1" thickBot="1" x14ac:dyDescent="0.25">
      <c r="A249" s="575"/>
      <c r="B249" s="220">
        <f t="shared" si="255"/>
        <v>7</v>
      </c>
      <c r="C249" s="262"/>
      <c r="D249" s="262"/>
      <c r="E249" s="132"/>
      <c r="F249" s="678"/>
      <c r="G249" s="263"/>
      <c r="H249" s="530"/>
      <c r="I249" s="533"/>
      <c r="J249" s="536"/>
      <c r="K249" s="530"/>
      <c r="L249" s="491"/>
      <c r="M249" s="488"/>
      <c r="N249" s="527"/>
      <c r="O249" s="381"/>
      <c r="P249" s="126"/>
      <c r="Q249" s="120"/>
      <c r="R249" s="361"/>
      <c r="S249" s="381"/>
      <c r="T249" s="364">
        <f t="shared" si="190"/>
        <v>0</v>
      </c>
      <c r="U249" s="381"/>
      <c r="V249" s="364">
        <f t="shared" si="191"/>
        <v>0</v>
      </c>
      <c r="W249" s="381"/>
      <c r="X249" s="364">
        <f t="shared" si="192"/>
        <v>0</v>
      </c>
      <c r="Y249" s="381"/>
      <c r="Z249" s="364">
        <f t="shared" si="193"/>
        <v>0</v>
      </c>
      <c r="AA249" s="381"/>
      <c r="AB249" s="364">
        <f t="shared" si="194"/>
        <v>0</v>
      </c>
      <c r="AC249" s="381"/>
      <c r="AD249" s="364">
        <f t="shared" si="195"/>
        <v>0</v>
      </c>
      <c r="AE249" s="381"/>
      <c r="AF249" s="364">
        <f t="shared" si="198"/>
        <v>0</v>
      </c>
      <c r="AG249" s="127">
        <f t="shared" si="220"/>
        <v>0</v>
      </c>
      <c r="AH249" s="218" t="str">
        <f t="shared" si="201"/>
        <v/>
      </c>
      <c r="AI249" s="242">
        <f t="shared" si="199"/>
        <v>0</v>
      </c>
      <c r="AJ249" s="503"/>
      <c r="AK249" s="491"/>
      <c r="AL249" s="494"/>
      <c r="AM249" s="503"/>
      <c r="AN249" s="491"/>
      <c r="AO249" s="488"/>
      <c r="AP249" s="485"/>
      <c r="AQ249" s="216"/>
      <c r="AR249" s="379"/>
      <c r="AS249" s="216"/>
      <c r="AT249" s="216"/>
      <c r="AU249" s="216"/>
      <c r="AV249" s="216"/>
      <c r="AW249" s="216"/>
      <c r="AX249" s="346"/>
      <c r="AY249" s="346"/>
      <c r="AZ249" s="668"/>
      <c r="BA249" s="47" t="str">
        <f t="shared" si="231"/>
        <v>No aplica</v>
      </c>
      <c r="BB249" s="556"/>
      <c r="BC249" s="47" t="str">
        <f t="shared" si="232"/>
        <v>No aplica</v>
      </c>
      <c r="BD249" s="200" t="str">
        <f t="shared" si="200"/>
        <v>No aplica</v>
      </c>
      <c r="BE249" s="556"/>
      <c r="BF249" s="580"/>
      <c r="BG249" s="556"/>
      <c r="BH249" s="556"/>
      <c r="BI249" s="556"/>
    </row>
    <row r="250" spans="1:61" ht="15.75" hidden="1" customHeight="1" thickBot="1" x14ac:dyDescent="0.25">
      <c r="A250" s="575"/>
      <c r="B250" s="220">
        <f t="shared" si="255"/>
        <v>8</v>
      </c>
      <c r="C250" s="262"/>
      <c r="D250" s="262"/>
      <c r="E250" s="132"/>
      <c r="F250" s="678"/>
      <c r="G250" s="263"/>
      <c r="H250" s="530"/>
      <c r="I250" s="533"/>
      <c r="J250" s="536"/>
      <c r="K250" s="530"/>
      <c r="L250" s="491"/>
      <c r="M250" s="488"/>
      <c r="N250" s="527"/>
      <c r="O250" s="381"/>
      <c r="P250" s="126"/>
      <c r="Q250" s="120"/>
      <c r="R250" s="361"/>
      <c r="S250" s="381"/>
      <c r="T250" s="364">
        <f t="shared" si="190"/>
        <v>0</v>
      </c>
      <c r="U250" s="381"/>
      <c r="V250" s="364">
        <f t="shared" si="191"/>
        <v>0</v>
      </c>
      <c r="W250" s="381"/>
      <c r="X250" s="364">
        <f t="shared" si="192"/>
        <v>0</v>
      </c>
      <c r="Y250" s="381"/>
      <c r="Z250" s="364">
        <f t="shared" si="193"/>
        <v>0</v>
      </c>
      <c r="AA250" s="381"/>
      <c r="AB250" s="364">
        <f t="shared" si="194"/>
        <v>0</v>
      </c>
      <c r="AC250" s="381"/>
      <c r="AD250" s="364">
        <f t="shared" si="195"/>
        <v>0</v>
      </c>
      <c r="AE250" s="381"/>
      <c r="AF250" s="364">
        <f t="shared" si="198"/>
        <v>0</v>
      </c>
      <c r="AG250" s="127">
        <f t="shared" si="220"/>
        <v>0</v>
      </c>
      <c r="AH250" s="218" t="str">
        <f t="shared" si="201"/>
        <v/>
      </c>
      <c r="AI250" s="242">
        <f t="shared" si="199"/>
        <v>0</v>
      </c>
      <c r="AJ250" s="503"/>
      <c r="AK250" s="491"/>
      <c r="AL250" s="494"/>
      <c r="AM250" s="503"/>
      <c r="AN250" s="491"/>
      <c r="AO250" s="488"/>
      <c r="AP250" s="485"/>
      <c r="AQ250" s="216"/>
      <c r="AR250" s="379"/>
      <c r="AS250" s="216"/>
      <c r="AT250" s="216"/>
      <c r="AU250" s="216"/>
      <c r="AV250" s="216"/>
      <c r="AW250" s="216"/>
      <c r="AX250" s="346"/>
      <c r="AY250" s="346"/>
      <c r="AZ250" s="668"/>
      <c r="BA250" s="47" t="str">
        <f t="shared" si="231"/>
        <v>No aplica</v>
      </c>
      <c r="BB250" s="556"/>
      <c r="BC250" s="47" t="str">
        <f t="shared" si="232"/>
        <v>No aplica</v>
      </c>
      <c r="BD250" s="200" t="str">
        <f t="shared" si="200"/>
        <v>No aplica</v>
      </c>
      <c r="BE250" s="556"/>
      <c r="BF250" s="580"/>
      <c r="BG250" s="556"/>
      <c r="BH250" s="556"/>
      <c r="BI250" s="556"/>
    </row>
    <row r="251" spans="1:61" ht="15.75" hidden="1" customHeight="1" thickBot="1" x14ac:dyDescent="0.25">
      <c r="A251" s="576"/>
      <c r="B251" s="220">
        <f t="shared" si="255"/>
        <v>9</v>
      </c>
      <c r="C251" s="262"/>
      <c r="D251" s="262"/>
      <c r="E251" s="132"/>
      <c r="F251" s="679"/>
      <c r="G251" s="263"/>
      <c r="H251" s="531"/>
      <c r="I251" s="534"/>
      <c r="J251" s="537"/>
      <c r="K251" s="531"/>
      <c r="L251" s="492"/>
      <c r="M251" s="489"/>
      <c r="N251" s="527"/>
      <c r="O251" s="381"/>
      <c r="P251" s="210"/>
      <c r="Q251" s="120"/>
      <c r="R251" s="361"/>
      <c r="S251" s="381"/>
      <c r="T251" s="364">
        <f t="shared" si="190"/>
        <v>0</v>
      </c>
      <c r="U251" s="381"/>
      <c r="V251" s="364">
        <f t="shared" si="191"/>
        <v>0</v>
      </c>
      <c r="W251" s="381"/>
      <c r="X251" s="364">
        <f t="shared" si="192"/>
        <v>0</v>
      </c>
      <c r="Y251" s="381"/>
      <c r="Z251" s="364">
        <f t="shared" si="193"/>
        <v>0</v>
      </c>
      <c r="AA251" s="381"/>
      <c r="AB251" s="364">
        <f t="shared" si="194"/>
        <v>0</v>
      </c>
      <c r="AC251" s="381"/>
      <c r="AD251" s="364">
        <f t="shared" si="195"/>
        <v>0</v>
      </c>
      <c r="AE251" s="381"/>
      <c r="AF251" s="364">
        <f t="shared" si="198"/>
        <v>0</v>
      </c>
      <c r="AG251" s="127">
        <f t="shared" si="220"/>
        <v>0</v>
      </c>
      <c r="AH251" s="218" t="str">
        <f t="shared" si="201"/>
        <v/>
      </c>
      <c r="AI251" s="242">
        <f t="shared" si="199"/>
        <v>0</v>
      </c>
      <c r="AJ251" s="515"/>
      <c r="AK251" s="492"/>
      <c r="AL251" s="495"/>
      <c r="AM251" s="515"/>
      <c r="AN251" s="491"/>
      <c r="AO251" s="489"/>
      <c r="AP251" s="486"/>
      <c r="AQ251" s="216"/>
      <c r="AR251" s="379"/>
      <c r="AS251" s="216"/>
      <c r="AT251" s="216"/>
      <c r="AU251" s="216"/>
      <c r="AV251" s="216"/>
      <c r="AW251" s="216"/>
      <c r="AX251" s="346"/>
      <c r="AY251" s="346"/>
      <c r="AZ251" s="669"/>
      <c r="BA251" s="47" t="str">
        <f t="shared" si="231"/>
        <v>No aplica</v>
      </c>
      <c r="BB251" s="557"/>
      <c r="BC251" s="47" t="str">
        <f t="shared" si="232"/>
        <v>No aplica</v>
      </c>
      <c r="BD251" s="200" t="str">
        <f t="shared" si="200"/>
        <v>No aplica</v>
      </c>
      <c r="BE251" s="557"/>
      <c r="BF251" s="581"/>
      <c r="BG251" s="557"/>
      <c r="BH251" s="557"/>
      <c r="BI251" s="557"/>
    </row>
    <row r="252" spans="1:61" ht="15.75" hidden="1" customHeight="1" thickBot="1" x14ac:dyDescent="0.25">
      <c r="A252" s="574" t="s">
        <v>231</v>
      </c>
      <c r="B252" s="58">
        <v>1</v>
      </c>
      <c r="C252" s="262"/>
      <c r="D252" s="262"/>
      <c r="E252" s="263"/>
      <c r="F252" s="545"/>
      <c r="G252" s="263"/>
      <c r="H252" s="529"/>
      <c r="I252" s="532" t="str">
        <f>IF(H252=5,"Mas de una vez al año",IF(H252=4,"Al menos una vez en el ultimo año",IF(H252=3,"Al menos una vez en los ultimos 2 años",IF(H252=2,"Al menos una vez en los ultimos 5 años","No se ha presentado en los ultimos 5 años"))))</f>
        <v>No se ha presentado en los ultimos 5 años</v>
      </c>
      <c r="J252" s="535" t="str">
        <f>CONCATENATE(H$243,K$243)</f>
        <v/>
      </c>
      <c r="K252" s="529"/>
      <c r="L252" s="490" t="str">
        <f t="shared" ref="L252" si="256">IF(AM252=5,"Catastrófico - Tendría desastrosas consecuencias o efectos sobre la institución",IF(AM252=4,"Mayor - Tendría altas consecuencias o efectos sobre la institución",IF(AM252=3,"Moderado - Tendría medianas consecuencias o efectos sobre la institución",IF(AM252=2,"Menos - Tendría bajo impacto o efecto sobre la institución",IF(AM252=1,"Insignificante - tendría consecuencias o efectos mínimos en la institución","Digite Valor entre 1 y 5")))))</f>
        <v>Digite Valor entre 1 y 5</v>
      </c>
      <c r="M252" s="487" t="str">
        <f t="shared" ref="M252" si="257">IF(L252="Digite Valor entre 1 y 5","",IF(L252="Digite Valor entre 1 y 5","",IF(COUNTIF(CH$10:CH$17,CONCATENATE(H252,K252)),CH$9,IF(COUNTIF(CI$10:CI$17,CONCATENATE(H252,K252)),CI$9,IF(COUNTIF(CJ$10:CJ$13,CONCATENATE(H252,K252)),CJ$9,CK$9)))))</f>
        <v/>
      </c>
      <c r="N252" s="527" t="str">
        <f t="shared" ref="N252" si="258">IF(M252=CH$9,"E",IF(M252=CI$9,"A",IF(M252=CJ$9,"M",IF(M252=CK$9,"B",""))))</f>
        <v/>
      </c>
      <c r="O252" s="381"/>
      <c r="P252" s="286"/>
      <c r="Q252" s="372"/>
      <c r="R252" s="361"/>
      <c r="S252" s="381"/>
      <c r="T252" s="364">
        <f t="shared" si="190"/>
        <v>0</v>
      </c>
      <c r="U252" s="381"/>
      <c r="V252" s="364">
        <f t="shared" si="191"/>
        <v>0</v>
      </c>
      <c r="W252" s="381"/>
      <c r="X252" s="364">
        <f t="shared" si="192"/>
        <v>0</v>
      </c>
      <c r="Y252" s="381"/>
      <c r="Z252" s="364">
        <f t="shared" si="193"/>
        <v>0</v>
      </c>
      <c r="AA252" s="381"/>
      <c r="AB252" s="364">
        <f t="shared" si="194"/>
        <v>0</v>
      </c>
      <c r="AC252" s="381"/>
      <c r="AD252" s="364">
        <f t="shared" si="195"/>
        <v>0</v>
      </c>
      <c r="AE252" s="381"/>
      <c r="AF252" s="364">
        <f t="shared" si="198"/>
        <v>0</v>
      </c>
      <c r="AG252" s="127">
        <f t="shared" si="220"/>
        <v>0</v>
      </c>
      <c r="AH252" s="218" t="str">
        <f t="shared" si="201"/>
        <v/>
      </c>
      <c r="AI252" s="242">
        <f t="shared" si="199"/>
        <v>0</v>
      </c>
      <c r="AJ252" s="514" t="str">
        <f>BG252</f>
        <v/>
      </c>
      <c r="AK252" s="490" t="str">
        <f t="shared" ref="AK252" si="259">IF(AJ252=5,"Mas de una vez al año",IF(AJ252=4,"Al menos una vez en el ultimo año",IF(AJ252=3,"Al menos una vez en los ultimos 2 años",IF(AJ252=2,"Al menos una vez en los ultimos 5 años","No se ha presentado en los ultimos 5 años"))))</f>
        <v>No se ha presentado en los ultimos 5 años</v>
      </c>
      <c r="AL252" s="493">
        <f t="shared" ref="AL252" si="260">BJ252</f>
        <v>0</v>
      </c>
      <c r="AM252" s="514" t="str">
        <f t="shared" ref="AM252" si="261">BI252</f>
        <v/>
      </c>
      <c r="AN252" s="491" t="str">
        <f t="shared" ref="AN252" si="262">IF(AM252=5,"Catastrófico - Tendría desastrosas consecuencias o efectos sobre la institución",IF(AM252=4,"Mayor - Tendría altas consecuencias o efectos sobre la institución",IF(AM252=3,"Moderado - Tendría medianas consecuencias o efectos sobre la institución",IF(AM252=2,"Menos - Tendría bajo impacto o efecto sobre la institución",IF(AM252=1,"Insignificante - tendría consecuencias o efectos mínimos en la institución","Digite Valor entre 1 y 5")))))</f>
        <v>Digite Valor entre 1 y 5</v>
      </c>
      <c r="AO252" s="487" t="str">
        <f>IF(AN252="Digite Valor entre 1 y 5","",IF(COUNTIF(CJ$10:CJ$17,CONCATENATE(AJ252,AM252)),DK$9,IF(COUNTIF(CK$10:CK$17,CONCATENATE(AJ252,AM252)),DL$9,IF(COUNTIF(DM$10:DM$13,CONCATENATE(AJ252,AM252)),DM$9,DN$9))))</f>
        <v/>
      </c>
      <c r="AP252" s="484" t="str">
        <f>IF(AO252=DK$9,"E",IF(AO252=DL$9,"A",IF(AO252=DM$9,"M",IF(AO252=DN$9,"B",""))))</f>
        <v>E</v>
      </c>
      <c r="AQ252" s="216"/>
      <c r="AR252" s="379"/>
      <c r="AS252" s="208"/>
      <c r="AT252" s="375"/>
      <c r="AU252" s="326"/>
      <c r="AV252" s="326"/>
      <c r="AW252" s="375"/>
      <c r="AX252" s="375"/>
      <c r="AY252" s="524"/>
      <c r="AZ252" s="667">
        <f>H252</f>
        <v>0</v>
      </c>
      <c r="BA252" s="47" t="str">
        <f t="shared" si="231"/>
        <v>No aplica</v>
      </c>
      <c r="BB252" s="555">
        <f>K252</f>
        <v>0</v>
      </c>
      <c r="BC252" s="47" t="str">
        <f t="shared" si="232"/>
        <v>No aplica</v>
      </c>
      <c r="BD252" s="200" t="str">
        <f t="shared" si="200"/>
        <v>No aplica0</v>
      </c>
      <c r="BE252" s="555" t="str">
        <f>IF(R252="","",SUMIF(R252:R260,"Afecta la Probabilidad",BA252:BA260))</f>
        <v/>
      </c>
      <c r="BF252" s="579" t="str">
        <f t="shared" ref="BF252" si="263">IF(R252="","",SUMIF(R252:R260,"Afecta el Impacto",BC252:BC260))</f>
        <v/>
      </c>
      <c r="BG252" s="555" t="str">
        <f>IF(BE252="","",IF(H252-BE252&lt;=0,1,H252-BE252))</f>
        <v/>
      </c>
      <c r="BH252" s="555" t="str">
        <f t="shared" ref="BH252" si="264">CONCATENATE(BG252,BI252)</f>
        <v/>
      </c>
      <c r="BI252" s="555" t="str">
        <f>IF(K252="","",IF(K252-BF252&lt;0,1,K252-BF252))</f>
        <v/>
      </c>
    </row>
    <row r="253" spans="1:61" ht="43.5" hidden="1" customHeight="1" thickBot="1" x14ac:dyDescent="0.25">
      <c r="A253" s="575"/>
      <c r="B253" s="58">
        <f t="shared" ref="B253:B260" si="265">B252+1</f>
        <v>2</v>
      </c>
      <c r="C253" s="262"/>
      <c r="D253" s="262"/>
      <c r="E253" s="263"/>
      <c r="F253" s="553"/>
      <c r="G253" s="263"/>
      <c r="H253" s="530"/>
      <c r="I253" s="533"/>
      <c r="J253" s="536"/>
      <c r="K253" s="530"/>
      <c r="L253" s="491"/>
      <c r="M253" s="488"/>
      <c r="N253" s="527"/>
      <c r="O253" s="381"/>
      <c r="P253" s="286"/>
      <c r="Q253" s="305"/>
      <c r="R253" s="361"/>
      <c r="S253" s="381"/>
      <c r="T253" s="364">
        <f t="shared" si="190"/>
        <v>0</v>
      </c>
      <c r="U253" s="381"/>
      <c r="V253" s="364">
        <f t="shared" si="191"/>
        <v>0</v>
      </c>
      <c r="W253" s="381"/>
      <c r="X253" s="364">
        <f t="shared" si="192"/>
        <v>0</v>
      </c>
      <c r="Y253" s="381"/>
      <c r="Z253" s="364">
        <f t="shared" si="193"/>
        <v>0</v>
      </c>
      <c r="AA253" s="381"/>
      <c r="AB253" s="364">
        <f t="shared" si="194"/>
        <v>0</v>
      </c>
      <c r="AC253" s="381"/>
      <c r="AD253" s="364">
        <f t="shared" si="195"/>
        <v>0</v>
      </c>
      <c r="AE253" s="381"/>
      <c r="AF253" s="364">
        <f t="shared" si="198"/>
        <v>0</v>
      </c>
      <c r="AG253" s="127">
        <f t="shared" si="220"/>
        <v>0</v>
      </c>
      <c r="AH253" s="218" t="str">
        <f t="shared" si="201"/>
        <v/>
      </c>
      <c r="AI253" s="242">
        <f t="shared" si="199"/>
        <v>0</v>
      </c>
      <c r="AJ253" s="503"/>
      <c r="AK253" s="491"/>
      <c r="AL253" s="494"/>
      <c r="AM253" s="503"/>
      <c r="AN253" s="491"/>
      <c r="AO253" s="488"/>
      <c r="AP253" s="485"/>
      <c r="AQ253" s="216"/>
      <c r="AR253" s="379"/>
      <c r="AS253" s="327"/>
      <c r="AT253" s="375"/>
      <c r="AU253" s="326"/>
      <c r="AV253" s="326"/>
      <c r="AW253" s="374"/>
      <c r="AX253" s="374"/>
      <c r="AY253" s="525"/>
      <c r="AZ253" s="668"/>
      <c r="BA253" s="47" t="str">
        <f t="shared" si="231"/>
        <v>No aplica</v>
      </c>
      <c r="BB253" s="556"/>
      <c r="BC253" s="47" t="str">
        <f t="shared" si="232"/>
        <v>No aplica</v>
      </c>
      <c r="BD253" s="200" t="str">
        <f t="shared" si="200"/>
        <v>No aplica</v>
      </c>
      <c r="BE253" s="556"/>
      <c r="BF253" s="580"/>
      <c r="BG253" s="556"/>
      <c r="BH253" s="556"/>
      <c r="BI253" s="556"/>
    </row>
    <row r="254" spans="1:61" ht="15.75" hidden="1" customHeight="1" thickBot="1" x14ac:dyDescent="0.25">
      <c r="A254" s="575"/>
      <c r="B254" s="58">
        <f t="shared" si="265"/>
        <v>3</v>
      </c>
      <c r="C254" s="262"/>
      <c r="D254" s="262"/>
      <c r="E254" s="263"/>
      <c r="F254" s="553"/>
      <c r="G254" s="263"/>
      <c r="H254" s="530"/>
      <c r="I254" s="533"/>
      <c r="J254" s="536"/>
      <c r="K254" s="530"/>
      <c r="L254" s="491"/>
      <c r="M254" s="488"/>
      <c r="N254" s="527"/>
      <c r="O254" s="381"/>
      <c r="P254" s="286"/>
      <c r="Q254" s="372"/>
      <c r="R254" s="361"/>
      <c r="S254" s="381"/>
      <c r="T254" s="364">
        <f t="shared" si="190"/>
        <v>0</v>
      </c>
      <c r="U254" s="381"/>
      <c r="V254" s="364">
        <f t="shared" si="191"/>
        <v>0</v>
      </c>
      <c r="W254" s="381"/>
      <c r="X254" s="364">
        <f t="shared" si="192"/>
        <v>0</v>
      </c>
      <c r="Y254" s="381"/>
      <c r="Z254" s="364">
        <f t="shared" si="193"/>
        <v>0</v>
      </c>
      <c r="AA254" s="381"/>
      <c r="AB254" s="364">
        <f t="shared" si="194"/>
        <v>0</v>
      </c>
      <c r="AC254" s="381"/>
      <c r="AD254" s="364">
        <f t="shared" si="195"/>
        <v>0</v>
      </c>
      <c r="AE254" s="381"/>
      <c r="AF254" s="364">
        <f t="shared" si="198"/>
        <v>0</v>
      </c>
      <c r="AG254" s="127">
        <f t="shared" si="220"/>
        <v>0</v>
      </c>
      <c r="AH254" s="218" t="str">
        <f t="shared" si="201"/>
        <v/>
      </c>
      <c r="AI254" s="242">
        <f t="shared" si="199"/>
        <v>0</v>
      </c>
      <c r="AJ254" s="503"/>
      <c r="AK254" s="491"/>
      <c r="AL254" s="494"/>
      <c r="AM254" s="503"/>
      <c r="AN254" s="491"/>
      <c r="AO254" s="488"/>
      <c r="AP254" s="485"/>
      <c r="AQ254" s="216"/>
      <c r="AR254" s="379"/>
      <c r="AS254" s="208"/>
      <c r="AT254" s="325"/>
      <c r="AU254" s="326"/>
      <c r="AV254" s="326"/>
      <c r="AW254" s="375"/>
      <c r="AX254" s="375"/>
      <c r="AY254" s="525"/>
      <c r="AZ254" s="668"/>
      <c r="BA254" s="47" t="str">
        <f t="shared" si="231"/>
        <v>No aplica</v>
      </c>
      <c r="BB254" s="556"/>
      <c r="BC254" s="47" t="str">
        <f t="shared" si="232"/>
        <v>No aplica</v>
      </c>
      <c r="BD254" s="200" t="str">
        <f t="shared" si="200"/>
        <v>No aplica</v>
      </c>
      <c r="BE254" s="556"/>
      <c r="BF254" s="580"/>
      <c r="BG254" s="556"/>
      <c r="BH254" s="556"/>
      <c r="BI254" s="556"/>
    </row>
    <row r="255" spans="1:61" ht="15.75" hidden="1" customHeight="1" thickBot="1" x14ac:dyDescent="0.25">
      <c r="A255" s="575"/>
      <c r="B255" s="58">
        <f t="shared" si="265"/>
        <v>4</v>
      </c>
      <c r="C255" s="262"/>
      <c r="D255" s="262"/>
      <c r="E255" s="263"/>
      <c r="F255" s="553"/>
      <c r="G255" s="263"/>
      <c r="H255" s="530"/>
      <c r="I255" s="533"/>
      <c r="J255" s="536"/>
      <c r="K255" s="530"/>
      <c r="L255" s="491"/>
      <c r="M255" s="488"/>
      <c r="N255" s="527"/>
      <c r="O255" s="381"/>
      <c r="P255" s="126"/>
      <c r="Q255" s="131"/>
      <c r="R255" s="361"/>
      <c r="S255" s="381"/>
      <c r="T255" s="364">
        <f t="shared" si="190"/>
        <v>0</v>
      </c>
      <c r="U255" s="381"/>
      <c r="V255" s="364">
        <f t="shared" si="191"/>
        <v>0</v>
      </c>
      <c r="W255" s="381"/>
      <c r="X255" s="364">
        <f t="shared" si="192"/>
        <v>0</v>
      </c>
      <c r="Y255" s="381"/>
      <c r="Z255" s="364">
        <f t="shared" si="193"/>
        <v>0</v>
      </c>
      <c r="AA255" s="381"/>
      <c r="AB255" s="364">
        <f t="shared" si="194"/>
        <v>0</v>
      </c>
      <c r="AC255" s="381"/>
      <c r="AD255" s="364">
        <f t="shared" si="195"/>
        <v>0</v>
      </c>
      <c r="AE255" s="381"/>
      <c r="AF255" s="364">
        <f t="shared" si="198"/>
        <v>0</v>
      </c>
      <c r="AG255" s="127">
        <f t="shared" si="220"/>
        <v>0</v>
      </c>
      <c r="AH255" s="218" t="str">
        <f t="shared" si="201"/>
        <v/>
      </c>
      <c r="AI255" s="242">
        <f t="shared" si="199"/>
        <v>0</v>
      </c>
      <c r="AJ255" s="503"/>
      <c r="AK255" s="491"/>
      <c r="AL255" s="494"/>
      <c r="AM255" s="503"/>
      <c r="AN255" s="491"/>
      <c r="AO255" s="488"/>
      <c r="AP255" s="485"/>
      <c r="AQ255" s="216"/>
      <c r="AR255" s="379"/>
      <c r="AS255" s="216"/>
      <c r="AT255" s="216"/>
      <c r="AU255" s="216"/>
      <c r="AV255" s="216"/>
      <c r="AW255" s="216"/>
      <c r="AX255" s="370"/>
      <c r="AY255" s="525"/>
      <c r="AZ255" s="668"/>
      <c r="BA255" s="47" t="str">
        <f t="shared" si="231"/>
        <v>No aplica</v>
      </c>
      <c r="BB255" s="556"/>
      <c r="BC255" s="47" t="str">
        <f t="shared" si="232"/>
        <v>No aplica</v>
      </c>
      <c r="BD255" s="200" t="str">
        <f t="shared" si="200"/>
        <v>No aplica</v>
      </c>
      <c r="BE255" s="556"/>
      <c r="BF255" s="580"/>
      <c r="BG255" s="556"/>
      <c r="BH255" s="556"/>
      <c r="BI255" s="556"/>
    </row>
    <row r="256" spans="1:61" ht="15" hidden="1" customHeight="1" thickBot="1" x14ac:dyDescent="0.25">
      <c r="A256" s="575"/>
      <c r="B256" s="220">
        <f t="shared" si="265"/>
        <v>5</v>
      </c>
      <c r="C256" s="262"/>
      <c r="D256" s="262"/>
      <c r="E256" s="262"/>
      <c r="F256" s="553"/>
      <c r="G256" s="263"/>
      <c r="H256" s="530"/>
      <c r="I256" s="533"/>
      <c r="J256" s="536"/>
      <c r="K256" s="530"/>
      <c r="L256" s="491"/>
      <c r="M256" s="488"/>
      <c r="N256" s="527"/>
      <c r="O256" s="381"/>
      <c r="P256" s="126"/>
      <c r="Q256" s="120"/>
      <c r="R256" s="361"/>
      <c r="S256" s="381"/>
      <c r="T256" s="364">
        <f t="shared" si="190"/>
        <v>0</v>
      </c>
      <c r="U256" s="381"/>
      <c r="V256" s="364">
        <f t="shared" si="191"/>
        <v>0</v>
      </c>
      <c r="W256" s="381"/>
      <c r="X256" s="364">
        <f t="shared" si="192"/>
        <v>0</v>
      </c>
      <c r="Y256" s="381"/>
      <c r="Z256" s="364">
        <f t="shared" si="193"/>
        <v>0</v>
      </c>
      <c r="AA256" s="381"/>
      <c r="AB256" s="364">
        <f t="shared" si="194"/>
        <v>0</v>
      </c>
      <c r="AC256" s="381"/>
      <c r="AD256" s="364">
        <f t="shared" si="195"/>
        <v>0</v>
      </c>
      <c r="AE256" s="381"/>
      <c r="AF256" s="364">
        <f t="shared" si="198"/>
        <v>0</v>
      </c>
      <c r="AG256" s="127">
        <f t="shared" si="220"/>
        <v>0</v>
      </c>
      <c r="AH256" s="218" t="str">
        <f t="shared" si="201"/>
        <v/>
      </c>
      <c r="AI256" s="242">
        <f t="shared" si="199"/>
        <v>0</v>
      </c>
      <c r="AJ256" s="503"/>
      <c r="AK256" s="491"/>
      <c r="AL256" s="494"/>
      <c r="AM256" s="503"/>
      <c r="AN256" s="491"/>
      <c r="AO256" s="488"/>
      <c r="AP256" s="485"/>
      <c r="AQ256" s="282"/>
      <c r="AR256" s="379"/>
      <c r="AS256" s="282"/>
      <c r="AT256" s="282"/>
      <c r="AU256" s="282"/>
      <c r="AV256" s="282"/>
      <c r="AW256" s="282"/>
      <c r="AX256" s="282"/>
      <c r="AY256" s="525"/>
      <c r="AZ256" s="668"/>
      <c r="BA256" s="47" t="str">
        <f t="shared" si="231"/>
        <v>No aplica</v>
      </c>
      <c r="BB256" s="556"/>
      <c r="BC256" s="47" t="str">
        <f t="shared" si="232"/>
        <v>No aplica</v>
      </c>
      <c r="BD256" s="200" t="str">
        <f t="shared" si="200"/>
        <v>No aplica</v>
      </c>
      <c r="BE256" s="556"/>
      <c r="BF256" s="580"/>
      <c r="BG256" s="556"/>
      <c r="BH256" s="556"/>
      <c r="BI256" s="556"/>
    </row>
    <row r="257" spans="1:61" ht="15" hidden="1" customHeight="1" thickBot="1" x14ac:dyDescent="0.25">
      <c r="A257" s="575"/>
      <c r="B257" s="58">
        <f t="shared" si="265"/>
        <v>6</v>
      </c>
      <c r="C257" s="265"/>
      <c r="D257" s="262"/>
      <c r="E257" s="262"/>
      <c r="F257" s="553"/>
      <c r="G257" s="263"/>
      <c r="H257" s="530"/>
      <c r="I257" s="533"/>
      <c r="J257" s="536"/>
      <c r="K257" s="530"/>
      <c r="L257" s="491"/>
      <c r="M257" s="488"/>
      <c r="N257" s="527"/>
      <c r="O257" s="381"/>
      <c r="P257" s="126"/>
      <c r="Q257" s="120"/>
      <c r="R257" s="361"/>
      <c r="S257" s="381"/>
      <c r="T257" s="364">
        <f t="shared" si="190"/>
        <v>0</v>
      </c>
      <c r="U257" s="381"/>
      <c r="V257" s="364">
        <f t="shared" si="191"/>
        <v>0</v>
      </c>
      <c r="W257" s="381"/>
      <c r="X257" s="364">
        <f t="shared" si="192"/>
        <v>0</v>
      </c>
      <c r="Y257" s="381"/>
      <c r="Z257" s="364">
        <f t="shared" si="193"/>
        <v>0</v>
      </c>
      <c r="AA257" s="381"/>
      <c r="AB257" s="364">
        <f t="shared" si="194"/>
        <v>0</v>
      </c>
      <c r="AC257" s="381"/>
      <c r="AD257" s="364">
        <f t="shared" si="195"/>
        <v>0</v>
      </c>
      <c r="AE257" s="381"/>
      <c r="AF257" s="364">
        <f t="shared" si="198"/>
        <v>0</v>
      </c>
      <c r="AG257" s="127">
        <f t="shared" si="220"/>
        <v>0</v>
      </c>
      <c r="AH257" s="218" t="str">
        <f t="shared" si="201"/>
        <v/>
      </c>
      <c r="AI257" s="242">
        <f t="shared" si="199"/>
        <v>0</v>
      </c>
      <c r="AJ257" s="503"/>
      <c r="AK257" s="491"/>
      <c r="AL257" s="494"/>
      <c r="AM257" s="503"/>
      <c r="AN257" s="491"/>
      <c r="AO257" s="488"/>
      <c r="AP257" s="485"/>
      <c r="AQ257" s="282"/>
      <c r="AR257" s="379"/>
      <c r="AS257" s="282"/>
      <c r="AT257" s="282"/>
      <c r="AU257" s="282"/>
      <c r="AV257" s="282"/>
      <c r="AW257" s="282"/>
      <c r="AX257" s="282"/>
      <c r="AY257" s="525"/>
      <c r="AZ257" s="668"/>
      <c r="BA257" s="47" t="str">
        <f t="shared" si="231"/>
        <v>No aplica</v>
      </c>
      <c r="BB257" s="556"/>
      <c r="BC257" s="47" t="str">
        <f t="shared" si="232"/>
        <v>No aplica</v>
      </c>
      <c r="BD257" s="200" t="str">
        <f t="shared" si="200"/>
        <v>No aplica</v>
      </c>
      <c r="BE257" s="556"/>
      <c r="BF257" s="580"/>
      <c r="BG257" s="556"/>
      <c r="BH257" s="556"/>
      <c r="BI257" s="556"/>
    </row>
    <row r="258" spans="1:61" ht="15" hidden="1" customHeight="1" thickBot="1" x14ac:dyDescent="0.25">
      <c r="A258" s="575"/>
      <c r="B258" s="58">
        <f t="shared" si="265"/>
        <v>7</v>
      </c>
      <c r="C258" s="157"/>
      <c r="D258" s="262"/>
      <c r="E258" s="262"/>
      <c r="F258" s="553"/>
      <c r="G258" s="263"/>
      <c r="H258" s="530"/>
      <c r="I258" s="533"/>
      <c r="J258" s="536"/>
      <c r="K258" s="530"/>
      <c r="L258" s="491"/>
      <c r="M258" s="488"/>
      <c r="N258" s="527"/>
      <c r="O258" s="381"/>
      <c r="P258" s="126"/>
      <c r="Q258" s="120"/>
      <c r="R258" s="361"/>
      <c r="S258" s="381"/>
      <c r="T258" s="364">
        <f t="shared" si="190"/>
        <v>0</v>
      </c>
      <c r="U258" s="381"/>
      <c r="V258" s="364">
        <f t="shared" si="191"/>
        <v>0</v>
      </c>
      <c r="W258" s="381"/>
      <c r="X258" s="364">
        <f t="shared" si="192"/>
        <v>0</v>
      </c>
      <c r="Y258" s="381"/>
      <c r="Z258" s="364">
        <f t="shared" si="193"/>
        <v>0</v>
      </c>
      <c r="AA258" s="381"/>
      <c r="AB258" s="364">
        <f t="shared" si="194"/>
        <v>0</v>
      </c>
      <c r="AC258" s="381"/>
      <c r="AD258" s="364">
        <f t="shared" si="195"/>
        <v>0</v>
      </c>
      <c r="AE258" s="381"/>
      <c r="AF258" s="364">
        <f t="shared" si="198"/>
        <v>0</v>
      </c>
      <c r="AG258" s="127">
        <f t="shared" si="220"/>
        <v>0</v>
      </c>
      <c r="AH258" s="218" t="str">
        <f t="shared" si="201"/>
        <v/>
      </c>
      <c r="AI258" s="242">
        <f t="shared" si="199"/>
        <v>0</v>
      </c>
      <c r="AJ258" s="503"/>
      <c r="AK258" s="491"/>
      <c r="AL258" s="494"/>
      <c r="AM258" s="503"/>
      <c r="AN258" s="491"/>
      <c r="AO258" s="488"/>
      <c r="AP258" s="485"/>
      <c r="AQ258" s="282"/>
      <c r="AR258" s="379"/>
      <c r="AS258" s="282"/>
      <c r="AT258" s="282"/>
      <c r="AU258" s="282"/>
      <c r="AV258" s="282"/>
      <c r="AW258" s="282"/>
      <c r="AX258" s="282"/>
      <c r="AY258" s="525"/>
      <c r="AZ258" s="668"/>
      <c r="BA258" s="47" t="str">
        <f t="shared" si="231"/>
        <v>No aplica</v>
      </c>
      <c r="BB258" s="556"/>
      <c r="BC258" s="47" t="str">
        <f t="shared" si="232"/>
        <v>No aplica</v>
      </c>
      <c r="BD258" s="200" t="str">
        <f t="shared" si="200"/>
        <v>No aplica</v>
      </c>
      <c r="BE258" s="556"/>
      <c r="BF258" s="580"/>
      <c r="BG258" s="556"/>
      <c r="BH258" s="556"/>
      <c r="BI258" s="556"/>
    </row>
    <row r="259" spans="1:61" ht="15" hidden="1" customHeight="1" thickBot="1" x14ac:dyDescent="0.25">
      <c r="A259" s="575"/>
      <c r="B259" s="58">
        <f t="shared" si="265"/>
        <v>8</v>
      </c>
      <c r="C259" s="157"/>
      <c r="D259" s="262"/>
      <c r="E259" s="262"/>
      <c r="F259" s="553"/>
      <c r="G259" s="263"/>
      <c r="H259" s="530"/>
      <c r="I259" s="533"/>
      <c r="J259" s="536"/>
      <c r="K259" s="530"/>
      <c r="L259" s="491"/>
      <c r="M259" s="488"/>
      <c r="N259" s="527"/>
      <c r="O259" s="381"/>
      <c r="P259" s="126"/>
      <c r="Q259" s="120"/>
      <c r="R259" s="361"/>
      <c r="S259" s="381"/>
      <c r="T259" s="364">
        <f t="shared" si="190"/>
        <v>0</v>
      </c>
      <c r="U259" s="381"/>
      <c r="V259" s="364">
        <f t="shared" si="191"/>
        <v>0</v>
      </c>
      <c r="W259" s="381"/>
      <c r="X259" s="364">
        <f t="shared" si="192"/>
        <v>0</v>
      </c>
      <c r="Y259" s="381"/>
      <c r="Z259" s="364">
        <f t="shared" si="193"/>
        <v>0</v>
      </c>
      <c r="AA259" s="381"/>
      <c r="AB259" s="364">
        <f t="shared" si="194"/>
        <v>0</v>
      </c>
      <c r="AC259" s="381"/>
      <c r="AD259" s="364">
        <f t="shared" si="195"/>
        <v>0</v>
      </c>
      <c r="AE259" s="381"/>
      <c r="AF259" s="364">
        <f t="shared" si="198"/>
        <v>0</v>
      </c>
      <c r="AG259" s="127">
        <f t="shared" si="220"/>
        <v>0</v>
      </c>
      <c r="AH259" s="218" t="str">
        <f t="shared" si="201"/>
        <v/>
      </c>
      <c r="AI259" s="242">
        <f t="shared" si="199"/>
        <v>0</v>
      </c>
      <c r="AJ259" s="503"/>
      <c r="AK259" s="491"/>
      <c r="AL259" s="494"/>
      <c r="AM259" s="503"/>
      <c r="AN259" s="491"/>
      <c r="AO259" s="488"/>
      <c r="AP259" s="485"/>
      <c r="AQ259" s="282"/>
      <c r="AR259" s="379"/>
      <c r="AS259" s="282"/>
      <c r="AT259" s="282"/>
      <c r="AU259" s="282"/>
      <c r="AV259" s="282"/>
      <c r="AW259" s="282"/>
      <c r="AX259" s="282"/>
      <c r="AY259" s="525"/>
      <c r="AZ259" s="668"/>
      <c r="BA259" s="47" t="str">
        <f t="shared" si="231"/>
        <v>No aplica</v>
      </c>
      <c r="BB259" s="556"/>
      <c r="BC259" s="47" t="str">
        <f t="shared" si="232"/>
        <v>No aplica</v>
      </c>
      <c r="BD259" s="200" t="str">
        <f t="shared" si="200"/>
        <v>No aplica</v>
      </c>
      <c r="BE259" s="556"/>
      <c r="BF259" s="580"/>
      <c r="BG259" s="556"/>
      <c r="BH259" s="556"/>
      <c r="BI259" s="556"/>
    </row>
    <row r="260" spans="1:61" ht="15" hidden="1" customHeight="1" thickBot="1" x14ac:dyDescent="0.25">
      <c r="A260" s="576"/>
      <c r="B260" s="58">
        <f t="shared" si="265"/>
        <v>9</v>
      </c>
      <c r="C260" s="158"/>
      <c r="D260" s="158"/>
      <c r="E260" s="158"/>
      <c r="F260" s="554"/>
      <c r="G260" s="159"/>
      <c r="H260" s="531"/>
      <c r="I260" s="534"/>
      <c r="J260" s="537"/>
      <c r="K260" s="531"/>
      <c r="L260" s="492"/>
      <c r="M260" s="489"/>
      <c r="N260" s="527"/>
      <c r="O260" s="381"/>
      <c r="P260" s="126"/>
      <c r="Q260" s="120"/>
      <c r="R260" s="361"/>
      <c r="S260" s="381"/>
      <c r="T260" s="364">
        <f t="shared" si="190"/>
        <v>0</v>
      </c>
      <c r="U260" s="381"/>
      <c r="V260" s="364">
        <f t="shared" si="191"/>
        <v>0</v>
      </c>
      <c r="W260" s="381"/>
      <c r="X260" s="364">
        <f t="shared" si="192"/>
        <v>0</v>
      </c>
      <c r="Y260" s="381"/>
      <c r="Z260" s="364">
        <f t="shared" si="193"/>
        <v>0</v>
      </c>
      <c r="AA260" s="381"/>
      <c r="AB260" s="364">
        <f t="shared" si="194"/>
        <v>0</v>
      </c>
      <c r="AC260" s="381"/>
      <c r="AD260" s="364">
        <f t="shared" si="195"/>
        <v>0</v>
      </c>
      <c r="AE260" s="381"/>
      <c r="AF260" s="364">
        <f t="shared" si="198"/>
        <v>0</v>
      </c>
      <c r="AG260" s="127">
        <f t="shared" si="220"/>
        <v>0</v>
      </c>
      <c r="AH260" s="218" t="str">
        <f t="shared" si="201"/>
        <v/>
      </c>
      <c r="AI260" s="242">
        <f t="shared" si="199"/>
        <v>0</v>
      </c>
      <c r="AJ260" s="515"/>
      <c r="AK260" s="492"/>
      <c r="AL260" s="495"/>
      <c r="AM260" s="515"/>
      <c r="AN260" s="491"/>
      <c r="AO260" s="489"/>
      <c r="AP260" s="486"/>
      <c r="AQ260" s="282"/>
      <c r="AR260" s="379"/>
      <c r="AS260" s="216"/>
      <c r="AT260" s="216"/>
      <c r="AU260" s="282"/>
      <c r="AV260" s="282"/>
      <c r="AW260" s="282"/>
      <c r="AX260" s="282"/>
      <c r="AY260" s="526"/>
      <c r="AZ260" s="669"/>
      <c r="BA260" s="47" t="str">
        <f t="shared" si="231"/>
        <v>No aplica</v>
      </c>
      <c r="BB260" s="557"/>
      <c r="BC260" s="47" t="str">
        <f t="shared" si="232"/>
        <v>No aplica</v>
      </c>
      <c r="BD260" s="200" t="str">
        <f t="shared" si="200"/>
        <v>No aplica</v>
      </c>
      <c r="BE260" s="557"/>
      <c r="BF260" s="581"/>
      <c r="BG260" s="557"/>
      <c r="BH260" s="557"/>
      <c r="BI260" s="557"/>
    </row>
    <row r="261" spans="1:61" ht="41.25" hidden="1" customHeight="1" thickBot="1" x14ac:dyDescent="0.25">
      <c r="A261" s="574" t="s">
        <v>232</v>
      </c>
      <c r="B261" s="220">
        <v>1</v>
      </c>
      <c r="C261" s="273"/>
      <c r="D261" s="263"/>
      <c r="E261" s="271"/>
      <c r="F261" s="545"/>
      <c r="G261" s="271"/>
      <c r="H261" s="529"/>
      <c r="I261" s="532" t="str">
        <f t="shared" ref="I261" si="266">IF(H261=5,"Mas de una vez al año",IF(H261=4,"Al menos una vez en el ultimo año",IF(H261=3,"Al menos una vez en los ultimos 2 años",IF(H261=2,"Al menos una vez en los ultimos 5 años","No se ha presentado en los ultimos 5 años"))))</f>
        <v>No se ha presentado en los ultimos 5 años</v>
      </c>
      <c r="J261" s="535" t="str">
        <f>CONCATENATE(H$243,K$243)</f>
        <v/>
      </c>
      <c r="K261" s="529"/>
      <c r="L261" s="490" t="str">
        <f t="shared" ref="L261" si="267">IF(AM261=5,"Catastrófico - Tendría desastrosas consecuencias o efectos sobre la institución",IF(AM261=4,"Mayor - Tendría altas consecuencias o efectos sobre la institución",IF(AM261=3,"Moderado - Tendría medianas consecuencias o efectos sobre la institución",IF(AM261=2,"Menos - Tendría bajo impacto o efecto sobre la institución",IF(AM261=1,"Insignificante - tendría consecuencias o efectos mínimos en la institución","Digite Valor entre 1 y 5")))))</f>
        <v>Digite Valor entre 1 y 5</v>
      </c>
      <c r="M261" s="487" t="str">
        <f t="shared" ref="M261" si="268">IF(L261="Digite Valor entre 1 y 5","",IF(L261="Digite Valor entre 1 y 5","",IF(COUNTIF(CH$10:CH$17,CONCATENATE(H261,K261)),CH$9,IF(COUNTIF(CI$10:CI$17,CONCATENATE(H261,K261)),CI$9,IF(COUNTIF(CJ$10:CJ$13,CONCATENATE(H261,K261)),CJ$9,CK$9)))))</f>
        <v/>
      </c>
      <c r="N261" s="527" t="str">
        <f t="shared" ref="N261" si="269">IF(M261=CH$9,"E",IF(M261=CI$9,"A",IF(M261=CJ$9,"M",IF(M261=CK$9,"B",""))))</f>
        <v/>
      </c>
      <c r="O261" s="381"/>
      <c r="P261" s="122"/>
      <c r="Q261" s="168"/>
      <c r="R261" s="361"/>
      <c r="S261" s="381"/>
      <c r="T261" s="364">
        <f t="shared" si="190"/>
        <v>0</v>
      </c>
      <c r="U261" s="381"/>
      <c r="V261" s="364">
        <f t="shared" si="191"/>
        <v>0</v>
      </c>
      <c r="W261" s="381"/>
      <c r="X261" s="364">
        <f t="shared" si="192"/>
        <v>0</v>
      </c>
      <c r="Y261" s="381"/>
      <c r="Z261" s="364">
        <f t="shared" si="193"/>
        <v>0</v>
      </c>
      <c r="AA261" s="381"/>
      <c r="AB261" s="364">
        <f t="shared" si="194"/>
        <v>0</v>
      </c>
      <c r="AC261" s="381"/>
      <c r="AD261" s="364">
        <f t="shared" si="195"/>
        <v>0</v>
      </c>
      <c r="AE261" s="381"/>
      <c r="AF261" s="364">
        <f t="shared" si="198"/>
        <v>0</v>
      </c>
      <c r="AG261" s="127">
        <f t="shared" si="220"/>
        <v>0</v>
      </c>
      <c r="AH261" s="218" t="str">
        <f t="shared" si="201"/>
        <v/>
      </c>
      <c r="AI261" s="242">
        <f t="shared" si="199"/>
        <v>0</v>
      </c>
      <c r="AJ261" s="514" t="str">
        <f t="shared" ref="AJ261" si="270">BG261</f>
        <v/>
      </c>
      <c r="AK261" s="490" t="str">
        <f t="shared" ref="AK261" si="271">IF(AJ261=5,"Mas de una vez al año",IF(AJ261=4,"Al menos una vez en el ultimo año",IF(AJ261=3,"Al menos una vez en los ultimos 2 años",IF(AJ261=2,"Al menos una vez en los ultimos 5 años","No se ha presentado en los ultimos 5 años"))))</f>
        <v>No se ha presentado en los ultimos 5 años</v>
      </c>
      <c r="AL261" s="493">
        <f t="shared" ref="AL261" si="272">BJ261</f>
        <v>0</v>
      </c>
      <c r="AM261" s="514" t="str">
        <f t="shared" ref="AM261" si="273">BI261</f>
        <v/>
      </c>
      <c r="AN261" s="491" t="str">
        <f t="shared" ref="AN261" si="274">IF(AM261=5,"Catastrófico - Tendría desastrosas consecuencias o efectos sobre la institución",IF(AM261=4,"Mayor - Tendría altas consecuencias o efectos sobre la institución",IF(AM261=3,"Moderado - Tendría medianas consecuencias o efectos sobre la institución",IF(AM261=2,"Menos - Tendría bajo impacto o efecto sobre la institución",IF(AM261=1,"Insignificante - tendría consecuencias o efectos mínimos en la institución","Digite Valor entre 1 y 5")))))</f>
        <v>Digite Valor entre 1 y 5</v>
      </c>
      <c r="AO261" s="487" t="str">
        <f>IF(AN261="Digite Valor entre 1 y 5","",IF(COUNTIF(CJ$10:CJ$17,CONCATENATE(AJ261,AM261)),DK$9,IF(COUNTIF(CK$10:CK$17,CONCATENATE(AJ261,AM261)),DL$9,IF(COUNTIF(DM$10:DM$13,CONCATENATE(AJ261,AM261)),DM$9,DN$9))))</f>
        <v/>
      </c>
      <c r="AP261" s="484" t="str">
        <f>IF(AO261=DK$9,"E",IF(AO261=DL$9,"A",IF(AO261=DM$9,"M",IF(AO261=DN$9,"B",""))))</f>
        <v>E</v>
      </c>
      <c r="AQ261" s="217"/>
      <c r="AR261" s="379"/>
      <c r="AS261" s="375"/>
      <c r="AT261" s="375"/>
      <c r="AU261" s="56"/>
      <c r="AV261" s="56"/>
      <c r="AW261" s="374"/>
      <c r="AX261" s="374"/>
      <c r="AY261" s="524"/>
      <c r="AZ261" s="667">
        <f>H261</f>
        <v>0</v>
      </c>
      <c r="BA261" s="47" t="str">
        <f t="shared" si="231"/>
        <v>No aplica</v>
      </c>
      <c r="BB261" s="555">
        <f>K261</f>
        <v>0</v>
      </c>
      <c r="BC261" s="47" t="str">
        <f t="shared" si="232"/>
        <v>No aplica</v>
      </c>
      <c r="BD261" s="200" t="str">
        <f t="shared" si="200"/>
        <v>No aplica0</v>
      </c>
      <c r="BE261" s="555" t="str">
        <f t="shared" ref="BE261" si="275">IF(R261="","",SUMIF(R261:R269,"Afecta la Probabilidad",BA261:BA269))</f>
        <v/>
      </c>
      <c r="BF261" s="579" t="str">
        <f t="shared" ref="BF261" si="276">IF(R261="","",SUMIF(R261:R269,"Afecta el Impacto",BC261:BC269))</f>
        <v/>
      </c>
      <c r="BG261" s="555" t="str">
        <f t="shared" ref="BG261" si="277">IF(BE261="","",IF(H261-BE261&lt;=0,1,H261-BE261))</f>
        <v/>
      </c>
      <c r="BH261" s="555" t="str">
        <f t="shared" ref="BH261" si="278">CONCATENATE(BG261,BI261)</f>
        <v/>
      </c>
      <c r="BI261" s="555" t="str">
        <f t="shared" ref="BI261" si="279">IF(K261="","",IF(K261-BF261&lt;0,1,K261-BF261))</f>
        <v/>
      </c>
    </row>
    <row r="262" spans="1:61" ht="15.75" hidden="1" customHeight="1" thickBot="1" x14ac:dyDescent="0.25">
      <c r="A262" s="575"/>
      <c r="B262" s="220">
        <f t="shared" ref="B262:B269" si="280">B261+1</f>
        <v>2</v>
      </c>
      <c r="C262" s="273"/>
      <c r="D262" s="263"/>
      <c r="E262" s="271"/>
      <c r="F262" s="553"/>
      <c r="G262" s="271"/>
      <c r="H262" s="530"/>
      <c r="I262" s="533"/>
      <c r="J262" s="536"/>
      <c r="K262" s="530"/>
      <c r="L262" s="491"/>
      <c r="M262" s="488"/>
      <c r="N262" s="527"/>
      <c r="O262" s="381"/>
      <c r="P262" s="122"/>
      <c r="Q262" s="120"/>
      <c r="R262" s="361"/>
      <c r="S262" s="381"/>
      <c r="T262" s="364">
        <f t="shared" si="190"/>
        <v>0</v>
      </c>
      <c r="U262" s="381"/>
      <c r="V262" s="364">
        <f t="shared" si="191"/>
        <v>0</v>
      </c>
      <c r="W262" s="381"/>
      <c r="X262" s="364">
        <f t="shared" si="192"/>
        <v>0</v>
      </c>
      <c r="Y262" s="381"/>
      <c r="Z262" s="364">
        <f t="shared" si="193"/>
        <v>0</v>
      </c>
      <c r="AA262" s="381"/>
      <c r="AB262" s="364">
        <f t="shared" si="194"/>
        <v>0</v>
      </c>
      <c r="AC262" s="381"/>
      <c r="AD262" s="364">
        <f t="shared" si="195"/>
        <v>0</v>
      </c>
      <c r="AE262" s="381"/>
      <c r="AF262" s="364">
        <f t="shared" si="198"/>
        <v>0</v>
      </c>
      <c r="AG262" s="127">
        <f t="shared" si="220"/>
        <v>0</v>
      </c>
      <c r="AH262" s="218" t="str">
        <f t="shared" si="201"/>
        <v/>
      </c>
      <c r="AI262" s="242">
        <f t="shared" si="199"/>
        <v>0</v>
      </c>
      <c r="AJ262" s="503"/>
      <c r="AK262" s="491"/>
      <c r="AL262" s="494"/>
      <c r="AM262" s="503"/>
      <c r="AN262" s="491"/>
      <c r="AO262" s="488"/>
      <c r="AP262" s="485"/>
      <c r="AQ262" s="328"/>
      <c r="AR262" s="379"/>
      <c r="AS262" s="375"/>
      <c r="AT262" s="375"/>
      <c r="AU262" s="56"/>
      <c r="AV262" s="56"/>
      <c r="AW262" s="374"/>
      <c r="AX262" s="374"/>
      <c r="AY262" s="525"/>
      <c r="AZ262" s="668"/>
      <c r="BA262" s="47" t="str">
        <f t="shared" si="231"/>
        <v>No aplica</v>
      </c>
      <c r="BB262" s="556"/>
      <c r="BC262" s="47" t="str">
        <f t="shared" si="232"/>
        <v>No aplica</v>
      </c>
      <c r="BD262" s="200" t="str">
        <f t="shared" si="200"/>
        <v>No aplica</v>
      </c>
      <c r="BE262" s="556"/>
      <c r="BF262" s="580"/>
      <c r="BG262" s="556"/>
      <c r="BH262" s="556"/>
      <c r="BI262" s="556"/>
    </row>
    <row r="263" spans="1:61" ht="15.75" hidden="1" customHeight="1" thickBot="1" x14ac:dyDescent="0.25">
      <c r="A263" s="575"/>
      <c r="B263" s="220">
        <f t="shared" si="280"/>
        <v>3</v>
      </c>
      <c r="C263" s="274"/>
      <c r="D263" s="262"/>
      <c r="E263" s="132"/>
      <c r="F263" s="553"/>
      <c r="G263" s="263"/>
      <c r="H263" s="530"/>
      <c r="I263" s="533"/>
      <c r="J263" s="536"/>
      <c r="K263" s="530"/>
      <c r="L263" s="491"/>
      <c r="M263" s="488"/>
      <c r="N263" s="527"/>
      <c r="O263" s="381"/>
      <c r="P263" s="123"/>
      <c r="Q263" s="120"/>
      <c r="R263" s="361"/>
      <c r="S263" s="381"/>
      <c r="T263" s="364">
        <f t="shared" si="190"/>
        <v>0</v>
      </c>
      <c r="U263" s="381"/>
      <c r="V263" s="364">
        <f t="shared" si="191"/>
        <v>0</v>
      </c>
      <c r="W263" s="381"/>
      <c r="X263" s="364">
        <f t="shared" si="192"/>
        <v>0</v>
      </c>
      <c r="Y263" s="381"/>
      <c r="Z263" s="364">
        <f t="shared" si="193"/>
        <v>0</v>
      </c>
      <c r="AA263" s="381"/>
      <c r="AB263" s="364">
        <f t="shared" si="194"/>
        <v>0</v>
      </c>
      <c r="AC263" s="381"/>
      <c r="AD263" s="364">
        <f t="shared" si="195"/>
        <v>0</v>
      </c>
      <c r="AE263" s="381"/>
      <c r="AF263" s="364">
        <f t="shared" si="198"/>
        <v>0</v>
      </c>
      <c r="AG263" s="127">
        <f t="shared" si="220"/>
        <v>0</v>
      </c>
      <c r="AH263" s="218" t="str">
        <f t="shared" si="201"/>
        <v/>
      </c>
      <c r="AI263" s="242">
        <f t="shared" si="199"/>
        <v>0</v>
      </c>
      <c r="AJ263" s="503"/>
      <c r="AK263" s="491"/>
      <c r="AL263" s="494"/>
      <c r="AM263" s="503"/>
      <c r="AN263" s="491"/>
      <c r="AO263" s="488"/>
      <c r="AP263" s="485"/>
      <c r="AQ263" s="216"/>
      <c r="AR263" s="379"/>
      <c r="AS263" s="370"/>
      <c r="AT263" s="375"/>
      <c r="AU263" s="56"/>
      <c r="AV263" s="56"/>
      <c r="AW263" s="217"/>
      <c r="AX263" s="217"/>
      <c r="AY263" s="525"/>
      <c r="AZ263" s="668"/>
      <c r="BA263" s="47" t="str">
        <f t="shared" si="231"/>
        <v>No aplica</v>
      </c>
      <c r="BB263" s="556"/>
      <c r="BC263" s="47" t="str">
        <f t="shared" si="232"/>
        <v>No aplica</v>
      </c>
      <c r="BD263" s="200" t="str">
        <f t="shared" si="200"/>
        <v>No aplica</v>
      </c>
      <c r="BE263" s="556"/>
      <c r="BF263" s="580"/>
      <c r="BG263" s="556"/>
      <c r="BH263" s="556"/>
      <c r="BI263" s="556"/>
    </row>
    <row r="264" spans="1:61" ht="15.75" hidden="1" customHeight="1" thickBot="1" x14ac:dyDescent="0.25">
      <c r="A264" s="575"/>
      <c r="B264" s="220">
        <f t="shared" si="280"/>
        <v>4</v>
      </c>
      <c r="C264" s="274"/>
      <c r="D264" s="262"/>
      <c r="E264" s="275"/>
      <c r="F264" s="553"/>
      <c r="G264" s="263"/>
      <c r="H264" s="530"/>
      <c r="I264" s="533"/>
      <c r="J264" s="536"/>
      <c r="K264" s="530"/>
      <c r="L264" s="491"/>
      <c r="M264" s="488"/>
      <c r="N264" s="527"/>
      <c r="O264" s="381"/>
      <c r="P264" s="278"/>
      <c r="Q264" s="280"/>
      <c r="R264" s="361"/>
      <c r="S264" s="381"/>
      <c r="T264" s="364">
        <f t="shared" si="190"/>
        <v>0</v>
      </c>
      <c r="U264" s="381"/>
      <c r="V264" s="364">
        <f t="shared" si="191"/>
        <v>0</v>
      </c>
      <c r="W264" s="381"/>
      <c r="X264" s="364">
        <f t="shared" si="192"/>
        <v>0</v>
      </c>
      <c r="Y264" s="381"/>
      <c r="Z264" s="364">
        <f t="shared" si="193"/>
        <v>0</v>
      </c>
      <c r="AA264" s="381"/>
      <c r="AB264" s="364">
        <f t="shared" si="194"/>
        <v>0</v>
      </c>
      <c r="AC264" s="381"/>
      <c r="AD264" s="364">
        <f t="shared" si="195"/>
        <v>0</v>
      </c>
      <c r="AE264" s="381"/>
      <c r="AF264" s="364">
        <f t="shared" si="198"/>
        <v>0</v>
      </c>
      <c r="AG264" s="127">
        <f t="shared" si="220"/>
        <v>0</v>
      </c>
      <c r="AH264" s="218" t="str">
        <f t="shared" si="201"/>
        <v/>
      </c>
      <c r="AI264" s="242">
        <f t="shared" si="199"/>
        <v>0</v>
      </c>
      <c r="AJ264" s="503"/>
      <c r="AK264" s="491"/>
      <c r="AL264" s="494"/>
      <c r="AM264" s="503"/>
      <c r="AN264" s="491"/>
      <c r="AO264" s="488"/>
      <c r="AP264" s="485"/>
      <c r="AQ264" s="216"/>
      <c r="AR264" s="379"/>
      <c r="AS264" s="216"/>
      <c r="AT264" s="216"/>
      <c r="AU264" s="216"/>
      <c r="AV264" s="216"/>
      <c r="AW264" s="216"/>
      <c r="AX264" s="216"/>
      <c r="AY264" s="525"/>
      <c r="AZ264" s="668"/>
      <c r="BA264" s="47" t="str">
        <f t="shared" si="231"/>
        <v>No aplica</v>
      </c>
      <c r="BB264" s="556"/>
      <c r="BC264" s="47" t="str">
        <f t="shared" si="232"/>
        <v>No aplica</v>
      </c>
      <c r="BD264" s="200" t="str">
        <f t="shared" si="200"/>
        <v>No aplica</v>
      </c>
      <c r="BE264" s="556"/>
      <c r="BF264" s="580"/>
      <c r="BG264" s="556"/>
      <c r="BH264" s="556"/>
      <c r="BI264" s="556"/>
    </row>
    <row r="265" spans="1:61" ht="15.75" hidden="1" customHeight="1" thickBot="1" x14ac:dyDescent="0.25">
      <c r="A265" s="575"/>
      <c r="B265" s="58">
        <f t="shared" si="280"/>
        <v>5</v>
      </c>
      <c r="C265" s="262"/>
      <c r="D265" s="262"/>
      <c r="E265" s="263"/>
      <c r="F265" s="553"/>
      <c r="G265" s="263"/>
      <c r="H265" s="530"/>
      <c r="I265" s="533"/>
      <c r="J265" s="536"/>
      <c r="K265" s="530"/>
      <c r="L265" s="491"/>
      <c r="M265" s="488"/>
      <c r="N265" s="527"/>
      <c r="O265" s="381"/>
      <c r="P265" s="126"/>
      <c r="Q265" s="120"/>
      <c r="R265" s="361"/>
      <c r="S265" s="381"/>
      <c r="T265" s="364">
        <f t="shared" ref="T265:T328" si="281">IF(S265="Si",15,0)</f>
        <v>0</v>
      </c>
      <c r="U265" s="381"/>
      <c r="V265" s="364">
        <f t="shared" ref="V265:V328" si="282">IF(U265="Si",5,0)</f>
        <v>0</v>
      </c>
      <c r="W265" s="381"/>
      <c r="X265" s="364">
        <f t="shared" ref="X265:X328" si="283">IF(W265="Si",15,0)</f>
        <v>0</v>
      </c>
      <c r="Y265" s="381"/>
      <c r="Z265" s="364">
        <f t="shared" ref="Z265:Z328" si="284">IF(Y265="Si",10,0)</f>
        <v>0</v>
      </c>
      <c r="AA265" s="381"/>
      <c r="AB265" s="364">
        <f t="shared" ref="AB265:AB328" si="285">IF(AA265="Si",15,0)</f>
        <v>0</v>
      </c>
      <c r="AC265" s="381"/>
      <c r="AD265" s="364">
        <f t="shared" ref="AD265:AD328" si="286">IF(AC265="Si",10,0)</f>
        <v>0</v>
      </c>
      <c r="AE265" s="381"/>
      <c r="AF265" s="364">
        <f t="shared" si="198"/>
        <v>0</v>
      </c>
      <c r="AG265" s="127">
        <f t="shared" si="220"/>
        <v>0</v>
      </c>
      <c r="AH265" s="218" t="str">
        <f t="shared" si="201"/>
        <v/>
      </c>
      <c r="AI265" s="242">
        <f t="shared" si="199"/>
        <v>0</v>
      </c>
      <c r="AJ265" s="503"/>
      <c r="AK265" s="491"/>
      <c r="AL265" s="494"/>
      <c r="AM265" s="503"/>
      <c r="AN265" s="491"/>
      <c r="AO265" s="488"/>
      <c r="AP265" s="485"/>
      <c r="AQ265" s="216"/>
      <c r="AR265" s="379"/>
      <c r="AS265" s="216"/>
      <c r="AT265" s="216"/>
      <c r="AU265" s="216"/>
      <c r="AV265" s="216"/>
      <c r="AW265" s="216"/>
      <c r="AX265" s="216"/>
      <c r="AY265" s="525"/>
      <c r="AZ265" s="668"/>
      <c r="BA265" s="47" t="str">
        <f t="shared" si="231"/>
        <v>No aplica</v>
      </c>
      <c r="BB265" s="556"/>
      <c r="BC265" s="47" t="str">
        <f t="shared" si="232"/>
        <v>No aplica</v>
      </c>
      <c r="BD265" s="200" t="str">
        <f t="shared" si="200"/>
        <v>No aplica</v>
      </c>
      <c r="BE265" s="556"/>
      <c r="BF265" s="580"/>
      <c r="BG265" s="556"/>
      <c r="BH265" s="556"/>
      <c r="BI265" s="556"/>
    </row>
    <row r="266" spans="1:61" ht="15.75" hidden="1" customHeight="1" thickBot="1" x14ac:dyDescent="0.25">
      <c r="A266" s="575"/>
      <c r="B266" s="58">
        <f t="shared" si="280"/>
        <v>6</v>
      </c>
      <c r="C266" s="262"/>
      <c r="D266" s="262"/>
      <c r="E266" s="132"/>
      <c r="F266" s="553"/>
      <c r="G266" s="263"/>
      <c r="H266" s="530"/>
      <c r="I266" s="533"/>
      <c r="J266" s="536"/>
      <c r="K266" s="530"/>
      <c r="L266" s="491"/>
      <c r="M266" s="488"/>
      <c r="N266" s="527"/>
      <c r="O266" s="381"/>
      <c r="P266" s="126"/>
      <c r="Q266" s="120"/>
      <c r="R266" s="361"/>
      <c r="S266" s="381"/>
      <c r="T266" s="364">
        <f t="shared" si="281"/>
        <v>0</v>
      </c>
      <c r="U266" s="381"/>
      <c r="V266" s="364">
        <f t="shared" si="282"/>
        <v>0</v>
      </c>
      <c r="W266" s="381"/>
      <c r="X266" s="364">
        <f t="shared" si="283"/>
        <v>0</v>
      </c>
      <c r="Y266" s="381"/>
      <c r="Z266" s="364">
        <f t="shared" si="284"/>
        <v>0</v>
      </c>
      <c r="AA266" s="381"/>
      <c r="AB266" s="364">
        <f t="shared" si="285"/>
        <v>0</v>
      </c>
      <c r="AC266" s="381"/>
      <c r="AD266" s="364">
        <f t="shared" si="286"/>
        <v>0</v>
      </c>
      <c r="AE266" s="381"/>
      <c r="AF266" s="364">
        <f t="shared" ref="AF266:AF329" si="287">IF(AE266="Si",30,0)</f>
        <v>0</v>
      </c>
      <c r="AG266" s="127">
        <f t="shared" si="220"/>
        <v>0</v>
      </c>
      <c r="AH266" s="218" t="str">
        <f t="shared" si="201"/>
        <v/>
      </c>
      <c r="AI266" s="242">
        <f t="shared" ref="AI266:AI329" si="288">IF(AG266&lt;=50,0,IF(AND(AG266&gt;50,AG266&lt;=75),1,IF(AND(AG266&gt;75,AG266&lt;=100),2,"")))</f>
        <v>0</v>
      </c>
      <c r="AJ266" s="503"/>
      <c r="AK266" s="491"/>
      <c r="AL266" s="494"/>
      <c r="AM266" s="503"/>
      <c r="AN266" s="491"/>
      <c r="AO266" s="488"/>
      <c r="AP266" s="485"/>
      <c r="AQ266" s="216"/>
      <c r="AR266" s="379"/>
      <c r="AS266" s="216"/>
      <c r="AT266" s="216"/>
      <c r="AU266" s="216"/>
      <c r="AV266" s="216"/>
      <c r="AW266" s="216"/>
      <c r="AX266" s="216"/>
      <c r="AY266" s="525"/>
      <c r="AZ266" s="668"/>
      <c r="BA266" s="47" t="str">
        <f t="shared" si="231"/>
        <v>No aplica</v>
      </c>
      <c r="BB266" s="556"/>
      <c r="BC266" s="47" t="str">
        <f t="shared" si="232"/>
        <v>No aplica</v>
      </c>
      <c r="BD266" s="200" t="str">
        <f t="shared" ref="BD266:BD329" si="289">IF(R266="Afecta el Impacto",CONCATENATE(AZ266,BC266),CONCATENATE(BA266,BB266))</f>
        <v>No aplica</v>
      </c>
      <c r="BE266" s="556"/>
      <c r="BF266" s="580"/>
      <c r="BG266" s="556"/>
      <c r="BH266" s="556"/>
      <c r="BI266" s="556"/>
    </row>
    <row r="267" spans="1:61" ht="15.75" hidden="1" customHeight="1" thickBot="1" x14ac:dyDescent="0.25">
      <c r="A267" s="575"/>
      <c r="B267" s="58">
        <f t="shared" si="280"/>
        <v>7</v>
      </c>
      <c r="C267" s="262"/>
      <c r="D267" s="262"/>
      <c r="E267" s="132"/>
      <c r="F267" s="553"/>
      <c r="G267" s="263"/>
      <c r="H267" s="530"/>
      <c r="I267" s="533"/>
      <c r="J267" s="536"/>
      <c r="K267" s="530"/>
      <c r="L267" s="491"/>
      <c r="M267" s="488"/>
      <c r="N267" s="527"/>
      <c r="O267" s="381"/>
      <c r="P267" s="126"/>
      <c r="Q267" s="120"/>
      <c r="R267" s="361"/>
      <c r="S267" s="381"/>
      <c r="T267" s="364">
        <f t="shared" si="281"/>
        <v>0</v>
      </c>
      <c r="U267" s="381"/>
      <c r="V267" s="364">
        <f t="shared" si="282"/>
        <v>0</v>
      </c>
      <c r="W267" s="381"/>
      <c r="X267" s="364">
        <f t="shared" si="283"/>
        <v>0</v>
      </c>
      <c r="Y267" s="381"/>
      <c r="Z267" s="364">
        <f t="shared" si="284"/>
        <v>0</v>
      </c>
      <c r="AA267" s="381"/>
      <c r="AB267" s="364">
        <f t="shared" si="285"/>
        <v>0</v>
      </c>
      <c r="AC267" s="381"/>
      <c r="AD267" s="364">
        <f t="shared" si="286"/>
        <v>0</v>
      </c>
      <c r="AE267" s="381"/>
      <c r="AF267" s="364">
        <f t="shared" si="287"/>
        <v>0</v>
      </c>
      <c r="AG267" s="127">
        <f t="shared" si="220"/>
        <v>0</v>
      </c>
      <c r="AH267" s="218" t="str">
        <f t="shared" si="201"/>
        <v/>
      </c>
      <c r="AI267" s="242">
        <f t="shared" si="288"/>
        <v>0</v>
      </c>
      <c r="AJ267" s="503"/>
      <c r="AK267" s="491"/>
      <c r="AL267" s="494"/>
      <c r="AM267" s="503"/>
      <c r="AN267" s="491"/>
      <c r="AO267" s="488"/>
      <c r="AP267" s="485"/>
      <c r="AQ267" s="216"/>
      <c r="AR267" s="379"/>
      <c r="AS267" s="216"/>
      <c r="AT267" s="216"/>
      <c r="AU267" s="216"/>
      <c r="AV267" s="216"/>
      <c r="AW267" s="216"/>
      <c r="AX267" s="216"/>
      <c r="AY267" s="525"/>
      <c r="AZ267" s="668"/>
      <c r="BA267" s="47" t="str">
        <f t="shared" si="231"/>
        <v>No aplica</v>
      </c>
      <c r="BB267" s="556"/>
      <c r="BC267" s="47" t="str">
        <f t="shared" si="232"/>
        <v>No aplica</v>
      </c>
      <c r="BD267" s="200" t="str">
        <f t="shared" si="289"/>
        <v>No aplica</v>
      </c>
      <c r="BE267" s="556"/>
      <c r="BF267" s="580"/>
      <c r="BG267" s="556"/>
      <c r="BH267" s="556"/>
      <c r="BI267" s="556"/>
    </row>
    <row r="268" spans="1:61" ht="15.75" hidden="1" customHeight="1" thickBot="1" x14ac:dyDescent="0.25">
      <c r="A268" s="575"/>
      <c r="B268" s="58">
        <f t="shared" si="280"/>
        <v>8</v>
      </c>
      <c r="C268" s="262"/>
      <c r="D268" s="262"/>
      <c r="E268" s="132"/>
      <c r="F268" s="553"/>
      <c r="G268" s="263"/>
      <c r="H268" s="530"/>
      <c r="I268" s="533"/>
      <c r="J268" s="536"/>
      <c r="K268" s="530"/>
      <c r="L268" s="491"/>
      <c r="M268" s="488"/>
      <c r="N268" s="527"/>
      <c r="O268" s="381"/>
      <c r="P268" s="126"/>
      <c r="Q268" s="120"/>
      <c r="R268" s="361"/>
      <c r="S268" s="381"/>
      <c r="T268" s="364">
        <f t="shared" si="281"/>
        <v>0</v>
      </c>
      <c r="U268" s="381"/>
      <c r="V268" s="364">
        <f t="shared" si="282"/>
        <v>0</v>
      </c>
      <c r="W268" s="381"/>
      <c r="X268" s="364">
        <f t="shared" si="283"/>
        <v>0</v>
      </c>
      <c r="Y268" s="381"/>
      <c r="Z268" s="364">
        <f t="shared" si="284"/>
        <v>0</v>
      </c>
      <c r="AA268" s="381"/>
      <c r="AB268" s="364">
        <f t="shared" si="285"/>
        <v>0</v>
      </c>
      <c r="AC268" s="381"/>
      <c r="AD268" s="364">
        <f t="shared" si="286"/>
        <v>0</v>
      </c>
      <c r="AE268" s="381"/>
      <c r="AF268" s="364">
        <f t="shared" si="287"/>
        <v>0</v>
      </c>
      <c r="AG268" s="127">
        <f t="shared" si="220"/>
        <v>0</v>
      </c>
      <c r="AH268" s="218" t="str">
        <f t="shared" ref="AH268:AH274" si="290">IF(R268="","",IF(R268="Afecta la Probabilidad",IF(AND(AG268&gt;=0,AG268&lt;=50),"No disminuye la Probabilidad",IF(AND(AG268&gt;50,AG268&lt;=75),"Disminuye la Probabilidad en 1",IF(AND(AG268&gt;75,AG268&lt;=100),"Disminuye la Probabilidad en 2",""))),IF(AND(AG268&gt;=0,AG268&lt;=50),"No disminuye el Impacto",IF(AND(AG268&gt;50,AG268&lt;=75),"Disminuye el Impacto en 1",IF(AND(AG268&gt;75,AG268&lt;=100),"Disminuye el Impacto en 2","")))))</f>
        <v/>
      </c>
      <c r="AI268" s="242">
        <f t="shared" si="288"/>
        <v>0</v>
      </c>
      <c r="AJ268" s="503"/>
      <c r="AK268" s="491"/>
      <c r="AL268" s="494"/>
      <c r="AM268" s="503"/>
      <c r="AN268" s="491"/>
      <c r="AO268" s="488"/>
      <c r="AP268" s="485"/>
      <c r="AQ268" s="216"/>
      <c r="AR268" s="379"/>
      <c r="AS268" s="216"/>
      <c r="AT268" s="216"/>
      <c r="AU268" s="216"/>
      <c r="AV268" s="216"/>
      <c r="AW268" s="216"/>
      <c r="AX268" s="216"/>
      <c r="AY268" s="525"/>
      <c r="AZ268" s="668"/>
      <c r="BA268" s="47" t="str">
        <f t="shared" si="231"/>
        <v>No aplica</v>
      </c>
      <c r="BB268" s="556"/>
      <c r="BC268" s="47" t="str">
        <f t="shared" si="232"/>
        <v>No aplica</v>
      </c>
      <c r="BD268" s="200" t="str">
        <f t="shared" si="289"/>
        <v>No aplica</v>
      </c>
      <c r="BE268" s="556"/>
      <c r="BF268" s="580"/>
      <c r="BG268" s="556"/>
      <c r="BH268" s="556"/>
      <c r="BI268" s="556"/>
    </row>
    <row r="269" spans="1:61" ht="15.75" hidden="1" customHeight="1" thickBot="1" x14ac:dyDescent="0.25">
      <c r="A269" s="576"/>
      <c r="B269" s="58">
        <f t="shared" si="280"/>
        <v>9</v>
      </c>
      <c r="C269" s="158"/>
      <c r="D269" s="158"/>
      <c r="E269" s="133"/>
      <c r="F269" s="554"/>
      <c r="G269" s="263"/>
      <c r="H269" s="531"/>
      <c r="I269" s="534"/>
      <c r="J269" s="537"/>
      <c r="K269" s="531"/>
      <c r="L269" s="492"/>
      <c r="M269" s="489"/>
      <c r="N269" s="527"/>
      <c r="O269" s="381"/>
      <c r="P269" s="126"/>
      <c r="Q269" s="120"/>
      <c r="R269" s="361"/>
      <c r="S269" s="381"/>
      <c r="T269" s="364">
        <f t="shared" si="281"/>
        <v>0</v>
      </c>
      <c r="U269" s="381"/>
      <c r="V269" s="364">
        <f t="shared" si="282"/>
        <v>0</v>
      </c>
      <c r="W269" s="381"/>
      <c r="X269" s="364">
        <f t="shared" si="283"/>
        <v>0</v>
      </c>
      <c r="Y269" s="381"/>
      <c r="Z269" s="364">
        <f t="shared" si="284"/>
        <v>0</v>
      </c>
      <c r="AA269" s="381"/>
      <c r="AB269" s="364">
        <f t="shared" si="285"/>
        <v>0</v>
      </c>
      <c r="AC269" s="381"/>
      <c r="AD269" s="364">
        <f t="shared" si="286"/>
        <v>0</v>
      </c>
      <c r="AE269" s="381"/>
      <c r="AF269" s="364">
        <f t="shared" si="287"/>
        <v>0</v>
      </c>
      <c r="AG269" s="127">
        <f t="shared" si="220"/>
        <v>0</v>
      </c>
      <c r="AH269" s="218" t="str">
        <f t="shared" si="290"/>
        <v/>
      </c>
      <c r="AI269" s="242">
        <f t="shared" si="288"/>
        <v>0</v>
      </c>
      <c r="AJ269" s="515"/>
      <c r="AK269" s="492"/>
      <c r="AL269" s="495"/>
      <c r="AM269" s="515"/>
      <c r="AN269" s="491"/>
      <c r="AO269" s="489"/>
      <c r="AP269" s="486"/>
      <c r="AQ269" s="216"/>
      <c r="AR269" s="379"/>
      <c r="AS269" s="216"/>
      <c r="AT269" s="216"/>
      <c r="AU269" s="216"/>
      <c r="AV269" s="216"/>
      <c r="AW269" s="216"/>
      <c r="AX269" s="216"/>
      <c r="AY269" s="526"/>
      <c r="AZ269" s="669"/>
      <c r="BA269" s="47" t="str">
        <f t="shared" si="231"/>
        <v>No aplica</v>
      </c>
      <c r="BB269" s="557"/>
      <c r="BC269" s="47" t="str">
        <f t="shared" si="232"/>
        <v>No aplica</v>
      </c>
      <c r="BD269" s="200" t="str">
        <f t="shared" si="289"/>
        <v>No aplica</v>
      </c>
      <c r="BE269" s="557"/>
      <c r="BF269" s="581"/>
      <c r="BG269" s="557"/>
      <c r="BH269" s="557"/>
      <c r="BI269" s="557"/>
    </row>
    <row r="270" spans="1:61" ht="15.75" hidden="1" customHeight="1" thickBot="1" x14ac:dyDescent="0.25">
      <c r="A270" s="574" t="s">
        <v>233</v>
      </c>
      <c r="B270" s="220">
        <v>1</v>
      </c>
      <c r="C270" s="275"/>
      <c r="D270" s="271"/>
      <c r="E270" s="263"/>
      <c r="F270" s="677"/>
      <c r="G270" s="263"/>
      <c r="H270" s="529"/>
      <c r="I270" s="532" t="str">
        <f t="shared" ref="I270" si="291">IF(H270=5,"Mas de una vez al año",IF(H270=4,"Al menos una vez en el ultimo año",IF(H270=3,"Al menos una vez en los ultimos 2 años",IF(H270=2,"Al menos una vez en los ultimos 5 años","No se ha presentado en los ultimos 5 años"))))</f>
        <v>No se ha presentado en los ultimos 5 años</v>
      </c>
      <c r="J270" s="535" t="str">
        <f>CONCATENATE(H$243,K$243)</f>
        <v/>
      </c>
      <c r="K270" s="529"/>
      <c r="L270" s="490" t="str">
        <f t="shared" ref="L270" si="292">IF(AM270=5,"Catastrófico - Tendría desastrosas consecuencias o efectos sobre la institución",IF(AM270=4,"Mayor - Tendría altas consecuencias o efectos sobre la institución",IF(AM270=3,"Moderado - Tendría medianas consecuencias o efectos sobre la institución",IF(AM270=2,"Menos - Tendría bajo impacto o efecto sobre la institución",IF(AM270=1,"Insignificante - tendría consecuencias o efectos mínimos en la institución","Digite Valor entre 1 y 5")))))</f>
        <v>Digite Valor entre 1 y 5</v>
      </c>
      <c r="M270" s="487" t="str">
        <f t="shared" ref="M270" si="293">IF(L270="Digite Valor entre 1 y 5","",IF(L270="Digite Valor entre 1 y 5","",IF(COUNTIF(CH$10:CH$17,CONCATENATE(H270,K270)),CH$9,IF(COUNTIF(CI$10:CI$17,CONCATENATE(H270,K270)),CI$9,IF(COUNTIF(CJ$10:CJ$13,CONCATENATE(H270,K270)),CJ$9,CK$9)))))</f>
        <v/>
      </c>
      <c r="N270" s="527" t="str">
        <f t="shared" ref="N270" si="294">IF(M270=CH$9,"E",IF(M270=CI$9,"A",IF(M270=CJ$9,"M",IF(M270=CK$9,"B",""))))</f>
        <v/>
      </c>
      <c r="O270" s="381"/>
      <c r="P270" s="122"/>
      <c r="Q270" s="120"/>
      <c r="R270" s="361"/>
      <c r="S270" s="381"/>
      <c r="T270" s="364">
        <f t="shared" si="281"/>
        <v>0</v>
      </c>
      <c r="U270" s="381"/>
      <c r="V270" s="364">
        <f t="shared" si="282"/>
        <v>0</v>
      </c>
      <c r="W270" s="381"/>
      <c r="X270" s="364">
        <f t="shared" si="283"/>
        <v>0</v>
      </c>
      <c r="Y270" s="381"/>
      <c r="Z270" s="364">
        <f t="shared" si="284"/>
        <v>0</v>
      </c>
      <c r="AA270" s="381"/>
      <c r="AB270" s="364">
        <f t="shared" si="285"/>
        <v>0</v>
      </c>
      <c r="AC270" s="381"/>
      <c r="AD270" s="364">
        <f t="shared" si="286"/>
        <v>0</v>
      </c>
      <c r="AE270" s="381"/>
      <c r="AF270" s="364">
        <f t="shared" si="287"/>
        <v>0</v>
      </c>
      <c r="AG270" s="127">
        <f t="shared" si="220"/>
        <v>0</v>
      </c>
      <c r="AH270" s="218" t="str">
        <f t="shared" si="290"/>
        <v/>
      </c>
      <c r="AI270" s="242">
        <f t="shared" si="288"/>
        <v>0</v>
      </c>
      <c r="AJ270" s="514" t="str">
        <f>BG270</f>
        <v/>
      </c>
      <c r="AK270" s="490" t="str">
        <f t="shared" ref="AK270" si="295">IF(AJ270=5,"Mas de una vez al año",IF(AJ270=4,"Al menos una vez en el ultimo año",IF(AJ270=3,"Al menos una vez en los ultimos 2 años",IF(AJ270=2,"Al menos una vez en los ultimos 5 años","No se ha presentado en los ultimos 5 años"))))</f>
        <v>No se ha presentado en los ultimos 5 años</v>
      </c>
      <c r="AL270" s="493">
        <f t="shared" ref="AL270" si="296">BJ270</f>
        <v>0</v>
      </c>
      <c r="AM270" s="514" t="str">
        <f t="shared" ref="AM270" si="297">BI270</f>
        <v/>
      </c>
      <c r="AN270" s="491" t="str">
        <f t="shared" ref="AN270" si="298">IF(AM270=5,"Catastrófico - Tendría desastrosas consecuencias o efectos sobre la institución",IF(AM270=4,"Mayor - Tendría altas consecuencias o efectos sobre la institución",IF(AM270=3,"Moderado - Tendría medianas consecuencias o efectos sobre la institución",IF(AM270=2,"Menos - Tendría bajo impacto o efecto sobre la institución",IF(AM270=1,"Insignificante - tendría consecuencias o efectos mínimos en la institución","Digite Valor entre 1 y 5")))))</f>
        <v>Digite Valor entre 1 y 5</v>
      </c>
      <c r="AO270" s="487" t="str">
        <f>IF(AN270="Digite Valor entre 1 y 5","",IF(COUNTIF(CJ$10:CJ$17,CONCATENATE(AJ270,AM270)),DK$9,IF(COUNTIF(CK$10:CK$17,CONCATENATE(AJ270,AM270)),DL$9,IF(COUNTIF(DM$10:DM$13,CONCATENATE(AJ270,AM270)),DM$9,DN$9))))</f>
        <v/>
      </c>
      <c r="AP270" s="484" t="str">
        <f>IF(AO270=DK$9,"E",IF(AO270=DL$9,"A",IF(AO270=DM$9,"M",IF(AO270=DN$9,"B",""))))</f>
        <v>E</v>
      </c>
      <c r="AQ270" s="370"/>
      <c r="AR270" s="379"/>
      <c r="AS270" s="375"/>
      <c r="AT270" s="325"/>
      <c r="AU270" s="345"/>
      <c r="AV270" s="326"/>
      <c r="AW270" s="374"/>
      <c r="AX270" s="374"/>
      <c r="AY270" s="524"/>
      <c r="AZ270" s="667">
        <f>H270</f>
        <v>0</v>
      </c>
      <c r="BA270" s="47" t="str">
        <f t="shared" si="231"/>
        <v>No aplica</v>
      </c>
      <c r="BB270" s="555">
        <f>K270</f>
        <v>0</v>
      </c>
      <c r="BC270" s="47" t="str">
        <f t="shared" si="232"/>
        <v>No aplica</v>
      </c>
      <c r="BD270" s="200" t="str">
        <f t="shared" si="289"/>
        <v>No aplica0</v>
      </c>
      <c r="BE270" s="555" t="str">
        <f t="shared" ref="BE270" si="299">IF(R270="","",SUMIF(R270:R278,"Afecta la Probabilidad",BA270:BA278))</f>
        <v/>
      </c>
      <c r="BF270" s="579" t="str">
        <f t="shared" ref="BF270" si="300">IF(R270="","",SUMIF(R270:R278,"Afecta el Impacto",BC270:BC278))</f>
        <v/>
      </c>
      <c r="BG270" s="555" t="str">
        <f t="shared" ref="BG270" si="301">IF(BE270="","",IF(H270-BE270&lt;=0,1,H270-BE270))</f>
        <v/>
      </c>
      <c r="BH270" s="555" t="str">
        <f t="shared" ref="BH270" si="302">CONCATENATE(BG270,BI270)</f>
        <v/>
      </c>
      <c r="BI270" s="555" t="str">
        <f t="shared" ref="BI270" si="303">IF(K270="","",IF(K270-BF270&lt;0,1,K270-BF270))</f>
        <v/>
      </c>
    </row>
    <row r="271" spans="1:61" ht="15.75" hidden="1" customHeight="1" thickBot="1" x14ac:dyDescent="0.25">
      <c r="A271" s="575"/>
      <c r="B271" s="220">
        <f t="shared" ref="B271:B278" si="304">B270+1</f>
        <v>2</v>
      </c>
      <c r="C271" s="275"/>
      <c r="D271" s="262"/>
      <c r="E271" s="263"/>
      <c r="F271" s="678"/>
      <c r="G271" s="263"/>
      <c r="H271" s="530"/>
      <c r="I271" s="533"/>
      <c r="J271" s="536"/>
      <c r="K271" s="530"/>
      <c r="L271" s="491"/>
      <c r="M271" s="488"/>
      <c r="N271" s="527"/>
      <c r="O271" s="381"/>
      <c r="P271" s="277"/>
      <c r="Q271" s="120"/>
      <c r="R271" s="361"/>
      <c r="S271" s="381"/>
      <c r="T271" s="364">
        <f t="shared" si="281"/>
        <v>0</v>
      </c>
      <c r="U271" s="381"/>
      <c r="V271" s="364">
        <f t="shared" si="282"/>
        <v>0</v>
      </c>
      <c r="W271" s="381"/>
      <c r="X271" s="364">
        <f t="shared" si="283"/>
        <v>0</v>
      </c>
      <c r="Y271" s="381"/>
      <c r="Z271" s="364">
        <f t="shared" si="284"/>
        <v>0</v>
      </c>
      <c r="AA271" s="381"/>
      <c r="AB271" s="364">
        <f t="shared" si="285"/>
        <v>0</v>
      </c>
      <c r="AC271" s="381"/>
      <c r="AD271" s="364">
        <f t="shared" si="286"/>
        <v>0</v>
      </c>
      <c r="AE271" s="381"/>
      <c r="AF271" s="364">
        <f t="shared" si="287"/>
        <v>0</v>
      </c>
      <c r="AG271" s="127">
        <f t="shared" si="220"/>
        <v>0</v>
      </c>
      <c r="AH271" s="218" t="str">
        <f t="shared" si="290"/>
        <v/>
      </c>
      <c r="AI271" s="242">
        <f t="shared" si="288"/>
        <v>0</v>
      </c>
      <c r="AJ271" s="503"/>
      <c r="AK271" s="491"/>
      <c r="AL271" s="494"/>
      <c r="AM271" s="503"/>
      <c r="AN271" s="491"/>
      <c r="AO271" s="488"/>
      <c r="AP271" s="485"/>
      <c r="AQ271" s="370"/>
      <c r="AR271" s="379"/>
      <c r="AS271" s="375"/>
      <c r="AT271" s="325"/>
      <c r="AU271" s="326"/>
      <c r="AV271" s="326"/>
      <c r="AW271" s="374"/>
      <c r="AX271" s="374"/>
      <c r="AY271" s="525"/>
      <c r="AZ271" s="668"/>
      <c r="BA271" s="47" t="str">
        <f t="shared" si="231"/>
        <v>No aplica</v>
      </c>
      <c r="BB271" s="556"/>
      <c r="BC271" s="47" t="str">
        <f t="shared" si="232"/>
        <v>No aplica</v>
      </c>
      <c r="BD271" s="200" t="str">
        <f t="shared" si="289"/>
        <v>No aplica</v>
      </c>
      <c r="BE271" s="556"/>
      <c r="BF271" s="580"/>
      <c r="BG271" s="556"/>
      <c r="BH271" s="556"/>
      <c r="BI271" s="556"/>
    </row>
    <row r="272" spans="1:61" ht="15.75" hidden="1" customHeight="1" thickBot="1" x14ac:dyDescent="0.25">
      <c r="A272" s="575"/>
      <c r="B272" s="220">
        <f t="shared" si="304"/>
        <v>3</v>
      </c>
      <c r="C272" s="132"/>
      <c r="D272" s="262"/>
      <c r="E272" s="132"/>
      <c r="F272" s="678"/>
      <c r="G272" s="263"/>
      <c r="H272" s="530"/>
      <c r="I272" s="533"/>
      <c r="J272" s="536"/>
      <c r="K272" s="530"/>
      <c r="L272" s="491"/>
      <c r="M272" s="488"/>
      <c r="N272" s="527"/>
      <c r="O272" s="381"/>
      <c r="P272" s="122"/>
      <c r="Q272" s="120"/>
      <c r="R272" s="361"/>
      <c r="S272" s="381"/>
      <c r="T272" s="364">
        <f t="shared" si="281"/>
        <v>0</v>
      </c>
      <c r="U272" s="381"/>
      <c r="V272" s="364">
        <f t="shared" si="282"/>
        <v>0</v>
      </c>
      <c r="W272" s="381"/>
      <c r="X272" s="364">
        <f t="shared" si="283"/>
        <v>0</v>
      </c>
      <c r="Y272" s="381"/>
      <c r="Z272" s="364">
        <f t="shared" si="284"/>
        <v>0</v>
      </c>
      <c r="AA272" s="381"/>
      <c r="AB272" s="364">
        <f t="shared" si="285"/>
        <v>0</v>
      </c>
      <c r="AC272" s="381"/>
      <c r="AD272" s="364">
        <f t="shared" si="286"/>
        <v>0</v>
      </c>
      <c r="AE272" s="381"/>
      <c r="AF272" s="364">
        <f t="shared" si="287"/>
        <v>0</v>
      </c>
      <c r="AG272" s="127">
        <f t="shared" si="220"/>
        <v>0</v>
      </c>
      <c r="AH272" s="218" t="str">
        <f t="shared" si="290"/>
        <v/>
      </c>
      <c r="AI272" s="242">
        <f t="shared" si="288"/>
        <v>0</v>
      </c>
      <c r="AJ272" s="503"/>
      <c r="AK272" s="491"/>
      <c r="AL272" s="494"/>
      <c r="AM272" s="503"/>
      <c r="AN272" s="491"/>
      <c r="AO272" s="488"/>
      <c r="AP272" s="485"/>
      <c r="AQ272" s="216"/>
      <c r="AR272" s="379"/>
      <c r="AS272" s="216"/>
      <c r="AT272" s="216"/>
      <c r="AU272" s="216"/>
      <c r="AV272" s="216"/>
      <c r="AW272" s="216"/>
      <c r="AX272" s="216"/>
      <c r="AY272" s="525"/>
      <c r="AZ272" s="668"/>
      <c r="BA272" s="47" t="str">
        <f t="shared" si="231"/>
        <v>No aplica</v>
      </c>
      <c r="BB272" s="556"/>
      <c r="BC272" s="47" t="str">
        <f t="shared" si="232"/>
        <v>No aplica</v>
      </c>
      <c r="BD272" s="200" t="str">
        <f t="shared" si="289"/>
        <v>No aplica</v>
      </c>
      <c r="BE272" s="556"/>
      <c r="BF272" s="580"/>
      <c r="BG272" s="556"/>
      <c r="BH272" s="556"/>
      <c r="BI272" s="556"/>
    </row>
    <row r="273" spans="1:61" ht="15.75" hidden="1" customHeight="1" thickBot="1" x14ac:dyDescent="0.25">
      <c r="A273" s="575"/>
      <c r="B273" s="220">
        <f t="shared" si="304"/>
        <v>4</v>
      </c>
      <c r="C273" s="275"/>
      <c r="D273" s="275"/>
      <c r="E273" s="273"/>
      <c r="F273" s="678"/>
      <c r="G273" s="263"/>
      <c r="H273" s="530"/>
      <c r="I273" s="533"/>
      <c r="J273" s="536"/>
      <c r="K273" s="530"/>
      <c r="L273" s="491"/>
      <c r="M273" s="488"/>
      <c r="N273" s="527"/>
      <c r="O273" s="381"/>
      <c r="P273" s="279"/>
      <c r="Q273" s="280"/>
      <c r="R273" s="361"/>
      <c r="S273" s="381"/>
      <c r="T273" s="364">
        <f t="shared" si="281"/>
        <v>0</v>
      </c>
      <c r="U273" s="381"/>
      <c r="V273" s="364">
        <f t="shared" si="282"/>
        <v>0</v>
      </c>
      <c r="W273" s="381"/>
      <c r="X273" s="364">
        <f t="shared" si="283"/>
        <v>0</v>
      </c>
      <c r="Y273" s="381"/>
      <c r="Z273" s="364">
        <f t="shared" si="284"/>
        <v>0</v>
      </c>
      <c r="AA273" s="381"/>
      <c r="AB273" s="364">
        <f t="shared" si="285"/>
        <v>0</v>
      </c>
      <c r="AC273" s="381"/>
      <c r="AD273" s="364">
        <f t="shared" si="286"/>
        <v>0</v>
      </c>
      <c r="AE273" s="381"/>
      <c r="AF273" s="364">
        <f t="shared" si="287"/>
        <v>0</v>
      </c>
      <c r="AG273" s="127">
        <f t="shared" si="220"/>
        <v>0</v>
      </c>
      <c r="AH273" s="218" t="str">
        <f t="shared" si="290"/>
        <v/>
      </c>
      <c r="AI273" s="242">
        <f t="shared" si="288"/>
        <v>0</v>
      </c>
      <c r="AJ273" s="503"/>
      <c r="AK273" s="491"/>
      <c r="AL273" s="494"/>
      <c r="AM273" s="503"/>
      <c r="AN273" s="491"/>
      <c r="AO273" s="488"/>
      <c r="AP273" s="485"/>
      <c r="AQ273" s="216"/>
      <c r="AR273" s="379"/>
      <c r="AS273" s="216"/>
      <c r="AT273" s="216"/>
      <c r="AU273" s="216"/>
      <c r="AV273" s="216"/>
      <c r="AW273" s="216"/>
      <c r="AX273" s="216"/>
      <c r="AY273" s="525"/>
      <c r="AZ273" s="668"/>
      <c r="BA273" s="47" t="str">
        <f t="shared" si="231"/>
        <v>No aplica</v>
      </c>
      <c r="BB273" s="556"/>
      <c r="BC273" s="47" t="str">
        <f t="shared" si="232"/>
        <v>No aplica</v>
      </c>
      <c r="BD273" s="200" t="str">
        <f t="shared" si="289"/>
        <v>No aplica</v>
      </c>
      <c r="BE273" s="556"/>
      <c r="BF273" s="580"/>
      <c r="BG273" s="556"/>
      <c r="BH273" s="556"/>
      <c r="BI273" s="556"/>
    </row>
    <row r="274" spans="1:61" ht="15.75" hidden="1" customHeight="1" thickBot="1" x14ac:dyDescent="0.25">
      <c r="A274" s="575"/>
      <c r="B274" s="220">
        <f t="shared" si="304"/>
        <v>5</v>
      </c>
      <c r="C274" s="275"/>
      <c r="D274" s="275"/>
      <c r="E274" s="273"/>
      <c r="F274" s="678"/>
      <c r="G274" s="263"/>
      <c r="H274" s="530"/>
      <c r="I274" s="533"/>
      <c r="J274" s="536"/>
      <c r="K274" s="530"/>
      <c r="L274" s="491"/>
      <c r="M274" s="488"/>
      <c r="N274" s="527"/>
      <c r="O274" s="381"/>
      <c r="P274" s="126"/>
      <c r="Q274" s="131"/>
      <c r="R274" s="361"/>
      <c r="S274" s="381"/>
      <c r="T274" s="364">
        <f t="shared" si="281"/>
        <v>0</v>
      </c>
      <c r="U274" s="381"/>
      <c r="V274" s="364">
        <f t="shared" si="282"/>
        <v>0</v>
      </c>
      <c r="W274" s="381"/>
      <c r="X274" s="364">
        <f t="shared" si="283"/>
        <v>0</v>
      </c>
      <c r="Y274" s="381"/>
      <c r="Z274" s="364">
        <f t="shared" si="284"/>
        <v>0</v>
      </c>
      <c r="AA274" s="381"/>
      <c r="AB274" s="364">
        <f t="shared" si="285"/>
        <v>0</v>
      </c>
      <c r="AC274" s="381"/>
      <c r="AD274" s="364">
        <f t="shared" si="286"/>
        <v>0</v>
      </c>
      <c r="AE274" s="381"/>
      <c r="AF274" s="364">
        <f t="shared" si="287"/>
        <v>0</v>
      </c>
      <c r="AG274" s="127">
        <f t="shared" si="220"/>
        <v>0</v>
      </c>
      <c r="AH274" s="218" t="str">
        <f t="shared" si="290"/>
        <v/>
      </c>
      <c r="AI274" s="242">
        <f t="shared" si="288"/>
        <v>0</v>
      </c>
      <c r="AJ274" s="503"/>
      <c r="AK274" s="491"/>
      <c r="AL274" s="494"/>
      <c r="AM274" s="503"/>
      <c r="AN274" s="491"/>
      <c r="AO274" s="488"/>
      <c r="AP274" s="485"/>
      <c r="AQ274" s="216"/>
      <c r="AR274" s="379"/>
      <c r="AS274" s="375"/>
      <c r="AT274" s="325"/>
      <c r="AU274" s="343"/>
      <c r="AV274" s="343"/>
      <c r="AW274" s="375"/>
      <c r="AX274" s="375"/>
      <c r="AY274" s="525"/>
      <c r="AZ274" s="668"/>
      <c r="BA274" s="47" t="str">
        <f t="shared" si="231"/>
        <v>No aplica</v>
      </c>
      <c r="BB274" s="556"/>
      <c r="BC274" s="47" t="str">
        <f t="shared" si="232"/>
        <v>No aplica</v>
      </c>
      <c r="BD274" s="200" t="str">
        <f t="shared" si="289"/>
        <v>No aplica</v>
      </c>
      <c r="BE274" s="556"/>
      <c r="BF274" s="580"/>
      <c r="BG274" s="556"/>
      <c r="BH274" s="556"/>
      <c r="BI274" s="556"/>
    </row>
    <row r="275" spans="1:61" ht="15.75" hidden="1" customHeight="1" thickBot="1" x14ac:dyDescent="0.25">
      <c r="A275" s="575"/>
      <c r="B275" s="58">
        <f t="shared" si="304"/>
        <v>6</v>
      </c>
      <c r="C275" s="265"/>
      <c r="D275" s="265"/>
      <c r="E275" s="276"/>
      <c r="F275" s="678"/>
      <c r="G275" s="263"/>
      <c r="H275" s="530"/>
      <c r="I275" s="533"/>
      <c r="J275" s="536"/>
      <c r="K275" s="530"/>
      <c r="L275" s="491"/>
      <c r="M275" s="488"/>
      <c r="N275" s="527"/>
      <c r="O275" s="381"/>
      <c r="P275" s="126"/>
      <c r="Q275" s="120"/>
      <c r="R275" s="361"/>
      <c r="S275" s="381"/>
      <c r="T275" s="364">
        <f t="shared" si="281"/>
        <v>0</v>
      </c>
      <c r="U275" s="381"/>
      <c r="V275" s="364">
        <f t="shared" si="282"/>
        <v>0</v>
      </c>
      <c r="W275" s="381"/>
      <c r="X275" s="364">
        <f t="shared" si="283"/>
        <v>0</v>
      </c>
      <c r="Y275" s="381"/>
      <c r="Z275" s="364">
        <f t="shared" si="284"/>
        <v>0</v>
      </c>
      <c r="AA275" s="381"/>
      <c r="AB275" s="364">
        <f t="shared" si="285"/>
        <v>0</v>
      </c>
      <c r="AC275" s="381"/>
      <c r="AD275" s="364">
        <f t="shared" si="286"/>
        <v>0</v>
      </c>
      <c r="AE275" s="381"/>
      <c r="AF275" s="364">
        <f t="shared" si="287"/>
        <v>0</v>
      </c>
      <c r="AG275" s="127">
        <f t="shared" ref="AG275:AG338" si="305">T275+V275+X275+Z275+AB275+AD275+AF275</f>
        <v>0</v>
      </c>
      <c r="AH275" s="218" t="str">
        <f t="shared" ref="AH275:AH331" si="306">IF(R275="","",IF(R275="Afecta la Probabilidad",IF(AND(AG275&gt;=0,AG275&lt;=50),"No disminuye la Probabilidad",IF(AND(AG275&gt;50,AG275&lt;=75),"Disminuye la Probabilidad en 1",IF(AND(AG275&gt;75,AG275&lt;=100),"Disminuye la Probabilidad en 2",""))),IF(AND(AG275&gt;=0,AG275&lt;=50),"No disminuye el Impacto",IF(AND(AG275&gt;50,AG275&lt;=75),"Disminuye el Impacto en 1",IF(AND(AG275&gt;75,AG275&lt;=100),"Disminuye el Impacto en 2","")))))</f>
        <v/>
      </c>
      <c r="AI275" s="242">
        <f t="shared" si="288"/>
        <v>0</v>
      </c>
      <c r="AJ275" s="503"/>
      <c r="AK275" s="491"/>
      <c r="AL275" s="494"/>
      <c r="AM275" s="503"/>
      <c r="AN275" s="491"/>
      <c r="AO275" s="488"/>
      <c r="AP275" s="485"/>
      <c r="AQ275" s="216"/>
      <c r="AR275" s="379"/>
      <c r="AS275" s="375"/>
      <c r="AT275" s="325"/>
      <c r="AU275" s="343"/>
      <c r="AV275" s="343"/>
      <c r="AW275" s="375"/>
      <c r="AX275" s="375"/>
      <c r="AY275" s="525"/>
      <c r="AZ275" s="668"/>
      <c r="BA275" s="47" t="str">
        <f t="shared" si="231"/>
        <v>No aplica</v>
      </c>
      <c r="BB275" s="556"/>
      <c r="BC275" s="47" t="str">
        <f t="shared" si="232"/>
        <v>No aplica</v>
      </c>
      <c r="BD275" s="200" t="str">
        <f t="shared" si="289"/>
        <v>No aplica</v>
      </c>
      <c r="BE275" s="556"/>
      <c r="BF275" s="580"/>
      <c r="BG275" s="556"/>
      <c r="BH275" s="556"/>
      <c r="BI275" s="556"/>
    </row>
    <row r="276" spans="1:61" ht="15.75" hidden="1" customHeight="1" thickBot="1" x14ac:dyDescent="0.25">
      <c r="A276" s="575"/>
      <c r="B276" s="58">
        <f t="shared" si="304"/>
        <v>7</v>
      </c>
      <c r="C276" s="157"/>
      <c r="D276" s="157"/>
      <c r="E276" s="132"/>
      <c r="F276" s="678"/>
      <c r="G276" s="263"/>
      <c r="H276" s="530"/>
      <c r="I276" s="533"/>
      <c r="J276" s="536"/>
      <c r="K276" s="530"/>
      <c r="L276" s="491"/>
      <c r="M276" s="488"/>
      <c r="N276" s="527"/>
      <c r="O276" s="381"/>
      <c r="P276" s="126"/>
      <c r="Q276" s="120"/>
      <c r="R276" s="361"/>
      <c r="S276" s="381"/>
      <c r="T276" s="364">
        <f t="shared" si="281"/>
        <v>0</v>
      </c>
      <c r="U276" s="381"/>
      <c r="V276" s="364">
        <f t="shared" si="282"/>
        <v>0</v>
      </c>
      <c r="W276" s="381"/>
      <c r="X276" s="364">
        <f t="shared" si="283"/>
        <v>0</v>
      </c>
      <c r="Y276" s="381"/>
      <c r="Z276" s="364">
        <f t="shared" si="284"/>
        <v>0</v>
      </c>
      <c r="AA276" s="381"/>
      <c r="AB276" s="364">
        <f t="shared" si="285"/>
        <v>0</v>
      </c>
      <c r="AC276" s="381"/>
      <c r="AD276" s="364">
        <f t="shared" si="286"/>
        <v>0</v>
      </c>
      <c r="AE276" s="381"/>
      <c r="AF276" s="364">
        <f t="shared" si="287"/>
        <v>0</v>
      </c>
      <c r="AG276" s="127">
        <f t="shared" si="305"/>
        <v>0</v>
      </c>
      <c r="AH276" s="218" t="str">
        <f t="shared" si="306"/>
        <v/>
      </c>
      <c r="AI276" s="242">
        <f t="shared" si="288"/>
        <v>0</v>
      </c>
      <c r="AJ276" s="503"/>
      <c r="AK276" s="491"/>
      <c r="AL276" s="494"/>
      <c r="AM276" s="503"/>
      <c r="AN276" s="491"/>
      <c r="AO276" s="488"/>
      <c r="AP276" s="485"/>
      <c r="AQ276" s="216"/>
      <c r="AR276" s="379"/>
      <c r="AS276" s="338"/>
      <c r="AT276" s="325"/>
      <c r="AU276" s="343"/>
      <c r="AV276" s="343"/>
      <c r="AW276" s="375"/>
      <c r="AX276" s="327"/>
      <c r="AY276" s="525"/>
      <c r="AZ276" s="668"/>
      <c r="BA276" s="47" t="str">
        <f t="shared" si="231"/>
        <v>No aplica</v>
      </c>
      <c r="BB276" s="556"/>
      <c r="BC276" s="47" t="str">
        <f t="shared" si="232"/>
        <v>No aplica</v>
      </c>
      <c r="BD276" s="200" t="str">
        <f t="shared" si="289"/>
        <v>No aplica</v>
      </c>
      <c r="BE276" s="556"/>
      <c r="BF276" s="580"/>
      <c r="BG276" s="556"/>
      <c r="BH276" s="556"/>
      <c r="BI276" s="556"/>
    </row>
    <row r="277" spans="1:61" ht="15.75" hidden="1" customHeight="1" thickBot="1" x14ac:dyDescent="0.25">
      <c r="A277" s="575"/>
      <c r="B277" s="58">
        <f t="shared" si="304"/>
        <v>8</v>
      </c>
      <c r="C277" s="157"/>
      <c r="D277" s="157"/>
      <c r="E277" s="132"/>
      <c r="F277" s="678"/>
      <c r="G277" s="263"/>
      <c r="H277" s="530"/>
      <c r="I277" s="533"/>
      <c r="J277" s="536"/>
      <c r="K277" s="530"/>
      <c r="L277" s="491"/>
      <c r="M277" s="488"/>
      <c r="N277" s="527"/>
      <c r="O277" s="381"/>
      <c r="P277" s="126"/>
      <c r="Q277" s="120"/>
      <c r="R277" s="361"/>
      <c r="S277" s="381"/>
      <c r="T277" s="364">
        <f t="shared" si="281"/>
        <v>0</v>
      </c>
      <c r="U277" s="381"/>
      <c r="V277" s="364">
        <f t="shared" si="282"/>
        <v>0</v>
      </c>
      <c r="W277" s="381"/>
      <c r="X277" s="364">
        <f t="shared" si="283"/>
        <v>0</v>
      </c>
      <c r="Y277" s="381"/>
      <c r="Z277" s="364">
        <f t="shared" si="284"/>
        <v>0</v>
      </c>
      <c r="AA277" s="381"/>
      <c r="AB277" s="364">
        <f t="shared" si="285"/>
        <v>0</v>
      </c>
      <c r="AC277" s="381"/>
      <c r="AD277" s="364">
        <f t="shared" si="286"/>
        <v>0</v>
      </c>
      <c r="AE277" s="381"/>
      <c r="AF277" s="364">
        <f t="shared" si="287"/>
        <v>0</v>
      </c>
      <c r="AG277" s="127">
        <f t="shared" si="305"/>
        <v>0</v>
      </c>
      <c r="AH277" s="218" t="str">
        <f t="shared" si="306"/>
        <v/>
      </c>
      <c r="AI277" s="242">
        <f t="shared" si="288"/>
        <v>0</v>
      </c>
      <c r="AJ277" s="503"/>
      <c r="AK277" s="491"/>
      <c r="AL277" s="494"/>
      <c r="AM277" s="503"/>
      <c r="AN277" s="491"/>
      <c r="AO277" s="488"/>
      <c r="AP277" s="485"/>
      <c r="AQ277" s="216"/>
      <c r="AR277" s="379"/>
      <c r="AS277" s="338"/>
      <c r="AT277" s="347"/>
      <c r="AU277" s="282"/>
      <c r="AV277" s="282"/>
      <c r="AW277" s="327"/>
      <c r="AX277" s="327"/>
      <c r="AY277" s="525"/>
      <c r="AZ277" s="668"/>
      <c r="BA277" s="47" t="str">
        <f t="shared" si="231"/>
        <v>No aplica</v>
      </c>
      <c r="BB277" s="556"/>
      <c r="BC277" s="47" t="str">
        <f t="shared" si="232"/>
        <v>No aplica</v>
      </c>
      <c r="BD277" s="200" t="str">
        <f t="shared" si="289"/>
        <v>No aplica</v>
      </c>
      <c r="BE277" s="556"/>
      <c r="BF277" s="580"/>
      <c r="BG277" s="556"/>
      <c r="BH277" s="556"/>
      <c r="BI277" s="556"/>
    </row>
    <row r="278" spans="1:61" ht="15.75" hidden="1" customHeight="1" thickBot="1" x14ac:dyDescent="0.25">
      <c r="A278" s="576"/>
      <c r="B278" s="58">
        <f t="shared" si="304"/>
        <v>9</v>
      </c>
      <c r="C278" s="158"/>
      <c r="D278" s="158"/>
      <c r="E278" s="133"/>
      <c r="F278" s="679"/>
      <c r="G278" s="159"/>
      <c r="H278" s="531"/>
      <c r="I278" s="534"/>
      <c r="J278" s="537"/>
      <c r="K278" s="531"/>
      <c r="L278" s="492"/>
      <c r="M278" s="489"/>
      <c r="N278" s="527"/>
      <c r="O278" s="381"/>
      <c r="P278" s="281"/>
      <c r="Q278" s="120"/>
      <c r="R278" s="361"/>
      <c r="S278" s="381"/>
      <c r="T278" s="364">
        <f t="shared" si="281"/>
        <v>0</v>
      </c>
      <c r="U278" s="381"/>
      <c r="V278" s="364">
        <f t="shared" si="282"/>
        <v>0</v>
      </c>
      <c r="W278" s="381"/>
      <c r="X278" s="364">
        <f t="shared" si="283"/>
        <v>0</v>
      </c>
      <c r="Y278" s="381"/>
      <c r="Z278" s="364">
        <f t="shared" si="284"/>
        <v>0</v>
      </c>
      <c r="AA278" s="381"/>
      <c r="AB278" s="364">
        <f t="shared" si="285"/>
        <v>0</v>
      </c>
      <c r="AC278" s="381"/>
      <c r="AD278" s="364">
        <f t="shared" si="286"/>
        <v>0</v>
      </c>
      <c r="AE278" s="381"/>
      <c r="AF278" s="364">
        <f t="shared" si="287"/>
        <v>0</v>
      </c>
      <c r="AG278" s="130">
        <f t="shared" si="305"/>
        <v>0</v>
      </c>
      <c r="AH278" s="219" t="str">
        <f t="shared" si="306"/>
        <v/>
      </c>
      <c r="AI278" s="272">
        <f t="shared" si="288"/>
        <v>0</v>
      </c>
      <c r="AJ278" s="515"/>
      <c r="AK278" s="492"/>
      <c r="AL278" s="495"/>
      <c r="AM278" s="515"/>
      <c r="AN278" s="492"/>
      <c r="AO278" s="489"/>
      <c r="AP278" s="486"/>
      <c r="AQ278" s="216"/>
      <c r="AR278" s="379"/>
      <c r="AS278" s="216"/>
      <c r="AT278" s="216"/>
      <c r="AU278" s="216"/>
      <c r="AV278" s="216"/>
      <c r="AW278" s="216"/>
      <c r="AX278" s="216"/>
      <c r="AY278" s="526"/>
      <c r="AZ278" s="669"/>
      <c r="BA278" s="47" t="str">
        <f t="shared" si="231"/>
        <v>No aplica</v>
      </c>
      <c r="BB278" s="557"/>
      <c r="BC278" s="47" t="str">
        <f t="shared" si="232"/>
        <v>No aplica</v>
      </c>
      <c r="BD278" s="200" t="str">
        <f t="shared" si="289"/>
        <v>No aplica</v>
      </c>
      <c r="BE278" s="557"/>
      <c r="BF278" s="581"/>
      <c r="BG278" s="557"/>
      <c r="BH278" s="557"/>
      <c r="BI278" s="557"/>
    </row>
    <row r="279" spans="1:61" ht="15.75" hidden="1" customHeight="1" thickBot="1" x14ac:dyDescent="0.25">
      <c r="A279" s="574" t="s">
        <v>234</v>
      </c>
      <c r="B279" s="220">
        <v>1</v>
      </c>
      <c r="C279" s="262"/>
      <c r="D279" s="136"/>
      <c r="E279" s="162"/>
      <c r="F279" s="550"/>
      <c r="G279" s="263"/>
      <c r="H279" s="529"/>
      <c r="I279" s="532" t="str">
        <f t="shared" ref="I279" si="307">IF(H279=5,"Mas de una vez al año",IF(H279=4,"Al menos una vez en el ultimo año",IF(H279=3,"Al menos una vez en los ultimos 2 años",IF(H279=2,"Al menos una vez en los ultimos 5 años","No se ha presentado en los ultimos 5 años"))))</f>
        <v>No se ha presentado en los ultimos 5 años</v>
      </c>
      <c r="J279" s="535" t="str">
        <f t="shared" ref="J279" si="308">CONCATENATE(H$243,K$243)</f>
        <v/>
      </c>
      <c r="K279" s="529"/>
      <c r="L279" s="490" t="str">
        <f t="shared" ref="L279" si="309">IF(AM279=5,"Catastrófico - Tendría desastrosas consecuencias o efectos sobre la institución",IF(AM279=4,"Mayor - Tendría altas consecuencias o efectos sobre la institución",IF(AM279=3,"Moderado - Tendría medianas consecuencias o efectos sobre la institución",IF(AM279=2,"Menos - Tendría bajo impacto o efecto sobre la institución",IF(AM279=1,"Insignificante - tendría consecuencias o efectos mínimos en la institución","Digite Valor entre 1 y 5")))))</f>
        <v>Digite Valor entre 1 y 5</v>
      </c>
      <c r="M279" s="487" t="str">
        <f t="shared" ref="M279" si="310">IF(L279="Digite Valor entre 1 y 5","",IF(L279="Digite Valor entre 1 y 5","",IF(COUNTIF(CH$10:CH$17,CONCATENATE(H279,K279)),CH$9,IF(COUNTIF(CI$10:CI$17,CONCATENATE(H279,K279)),CI$9,IF(COUNTIF(CJ$10:CJ$13,CONCATENATE(H279,K279)),CJ$9,CK$9)))))</f>
        <v/>
      </c>
      <c r="N279" s="527" t="str">
        <f t="shared" ref="N279" si="311">IF(M279=CH$9,"E",IF(M279=CI$9,"A",IF(M279=CJ$9,"M",IF(M279=CK$9,"B",""))))</f>
        <v/>
      </c>
      <c r="O279" s="381"/>
      <c r="P279" s="122"/>
      <c r="Q279" s="120"/>
      <c r="R279" s="361"/>
      <c r="S279" s="381"/>
      <c r="T279" s="364">
        <f t="shared" si="281"/>
        <v>0</v>
      </c>
      <c r="U279" s="381"/>
      <c r="V279" s="364">
        <f t="shared" si="282"/>
        <v>0</v>
      </c>
      <c r="W279" s="381"/>
      <c r="X279" s="364">
        <f t="shared" si="283"/>
        <v>0</v>
      </c>
      <c r="Y279" s="381"/>
      <c r="Z279" s="364">
        <f t="shared" si="284"/>
        <v>0</v>
      </c>
      <c r="AA279" s="381"/>
      <c r="AB279" s="364">
        <f t="shared" si="285"/>
        <v>0</v>
      </c>
      <c r="AC279" s="381"/>
      <c r="AD279" s="364">
        <f t="shared" si="286"/>
        <v>0</v>
      </c>
      <c r="AE279" s="381"/>
      <c r="AF279" s="364">
        <f t="shared" si="287"/>
        <v>0</v>
      </c>
      <c r="AG279" s="127">
        <f t="shared" si="305"/>
        <v>0</v>
      </c>
      <c r="AH279" s="218" t="str">
        <f t="shared" si="306"/>
        <v/>
      </c>
      <c r="AI279" s="242">
        <f t="shared" si="288"/>
        <v>0</v>
      </c>
      <c r="AJ279" s="514" t="str">
        <f t="shared" ref="AJ279" si="312">BG279</f>
        <v/>
      </c>
      <c r="AK279" s="490" t="str">
        <f t="shared" ref="AK279" si="313">IF(AJ279=5,"Mas de una vez al año",IF(AJ279=4,"Al menos una vez en el ultimo año",IF(AJ279=3,"Al menos una vez en los ultimos 2 años",IF(AJ279=2,"Al menos una vez en los ultimos 5 años","No se ha presentado en los ultimos 5 años"))))</f>
        <v>No se ha presentado en los ultimos 5 años</v>
      </c>
      <c r="AL279" s="493">
        <f t="shared" ref="AL279" si="314">BJ279</f>
        <v>0</v>
      </c>
      <c r="AM279" s="514" t="str">
        <f t="shared" ref="AM279" si="315">BI279</f>
        <v/>
      </c>
      <c r="AN279" s="490" t="str">
        <f t="shared" ref="AN279" si="316">IF(AM279=5,"Catastrófico - Tendría desastrosas consecuencias o efectos sobre la institución",IF(AM279=4,"Mayor - Tendría altas consecuencias o efectos sobre la institución",IF(AM279=3,"Moderado - Tendría medianas consecuencias o efectos sobre la institución",IF(AM279=2,"Menos - Tendría bajo impacto o efecto sobre la institución",IF(AM279=1,"Insignificante - tendría consecuencias o efectos mínimos en la institución","Digite Valor entre 1 y 5")))))</f>
        <v>Digite Valor entre 1 y 5</v>
      </c>
      <c r="AO279" s="487" t="str">
        <f>IF(AN279="Digite Valor entre 1 y 5","",IF(COUNTIF(CJ$10:CJ$17,CONCATENATE(AJ279,AM279)),DK$9,IF(COUNTIF(CK$10:CK$17,CONCATENATE(AJ279,AM279)),DL$9,IF(COUNTIF(DM$10:DM$13,CONCATENATE(AJ279,AM279)),DM$9,DN$9))))</f>
        <v/>
      </c>
      <c r="AP279" s="484" t="str">
        <f>IF(AO279=DK$9,"E",IF(AO279=DL$9,"A",IF(AO279=DM$9,"M",IF(AO279=DN$9,"B",""))))</f>
        <v>E</v>
      </c>
      <c r="AQ279" s="216"/>
      <c r="AR279" s="379"/>
      <c r="AS279" s="370"/>
      <c r="AT279" s="375"/>
      <c r="AU279" s="56"/>
      <c r="AV279" s="56"/>
      <c r="AW279" s="374"/>
      <c r="AX279" s="374"/>
      <c r="AY279" s="524"/>
      <c r="AZ279" s="667">
        <f>H279</f>
        <v>0</v>
      </c>
      <c r="BA279" s="47" t="str">
        <f t="shared" si="231"/>
        <v>No aplica</v>
      </c>
      <c r="BB279" s="555">
        <f>K279</f>
        <v>0</v>
      </c>
      <c r="BC279" s="47" t="str">
        <f t="shared" si="232"/>
        <v>No aplica</v>
      </c>
      <c r="BD279" s="200" t="str">
        <f t="shared" si="289"/>
        <v>No aplica0</v>
      </c>
      <c r="BE279" s="555" t="str">
        <f t="shared" ref="BE279" si="317">IF(R279="","",SUMIF(R279:R287,"Afecta la Probabilidad",BA279:BA287))</f>
        <v/>
      </c>
      <c r="BF279" s="555" t="str">
        <f t="shared" ref="BF279" si="318">IF(R279="","",SUMIF(R279:R287,"Afecta el Impacto",BC279:BC287))</f>
        <v/>
      </c>
      <c r="BG279" s="555" t="str">
        <f t="shared" ref="BG279" si="319">IF(BE279="","",IF(H279-BE279&lt;=0,1,H279-BE279))</f>
        <v/>
      </c>
      <c r="BH279" s="555" t="str">
        <f t="shared" ref="BH279" si="320">CONCATENATE(BG279,BI279)</f>
        <v/>
      </c>
      <c r="BI279" s="555" t="str">
        <f t="shared" ref="BI279" si="321">IF(K279="","",IF(K279-BF279&lt;0,1,K279-BF279))</f>
        <v/>
      </c>
    </row>
    <row r="280" spans="1:61" ht="15.75" hidden="1" customHeight="1" thickBot="1" x14ac:dyDescent="0.25">
      <c r="A280" s="575"/>
      <c r="B280" s="220">
        <f t="shared" ref="B280:B287" si="322">B279+1</f>
        <v>2</v>
      </c>
      <c r="C280" s="262"/>
      <c r="D280" s="136"/>
      <c r="E280" s="162"/>
      <c r="F280" s="551"/>
      <c r="G280" s="263"/>
      <c r="H280" s="530"/>
      <c r="I280" s="533"/>
      <c r="J280" s="536"/>
      <c r="K280" s="530"/>
      <c r="L280" s="491"/>
      <c r="M280" s="488"/>
      <c r="N280" s="527"/>
      <c r="O280" s="381"/>
      <c r="P280" s="122"/>
      <c r="Q280" s="120"/>
      <c r="R280" s="361"/>
      <c r="S280" s="381"/>
      <c r="T280" s="364">
        <f t="shared" si="281"/>
        <v>0</v>
      </c>
      <c r="U280" s="381"/>
      <c r="V280" s="364">
        <f t="shared" si="282"/>
        <v>0</v>
      </c>
      <c r="W280" s="381"/>
      <c r="X280" s="364">
        <f t="shared" si="283"/>
        <v>0</v>
      </c>
      <c r="Y280" s="381"/>
      <c r="Z280" s="364">
        <f t="shared" si="284"/>
        <v>0</v>
      </c>
      <c r="AA280" s="381"/>
      <c r="AB280" s="364">
        <f t="shared" si="285"/>
        <v>0</v>
      </c>
      <c r="AC280" s="381"/>
      <c r="AD280" s="364">
        <f t="shared" si="286"/>
        <v>0</v>
      </c>
      <c r="AE280" s="381"/>
      <c r="AF280" s="364">
        <f t="shared" si="287"/>
        <v>0</v>
      </c>
      <c r="AG280" s="127">
        <f t="shared" si="305"/>
        <v>0</v>
      </c>
      <c r="AH280" s="218" t="str">
        <f t="shared" si="306"/>
        <v/>
      </c>
      <c r="AI280" s="242">
        <f t="shared" si="288"/>
        <v>0</v>
      </c>
      <c r="AJ280" s="503"/>
      <c r="AK280" s="491"/>
      <c r="AL280" s="494"/>
      <c r="AM280" s="503"/>
      <c r="AN280" s="491"/>
      <c r="AO280" s="488"/>
      <c r="AP280" s="485"/>
      <c r="AQ280" s="216"/>
      <c r="AR280" s="379"/>
      <c r="AS280" s="370"/>
      <c r="AT280" s="375"/>
      <c r="AU280" s="56"/>
      <c r="AV280" s="56"/>
      <c r="AW280" s="374"/>
      <c r="AX280" s="374"/>
      <c r="AY280" s="525"/>
      <c r="AZ280" s="668"/>
      <c r="BA280" s="47" t="str">
        <f t="shared" si="231"/>
        <v>No aplica</v>
      </c>
      <c r="BB280" s="556"/>
      <c r="BC280" s="47" t="str">
        <f t="shared" si="232"/>
        <v>No aplica</v>
      </c>
      <c r="BD280" s="200" t="str">
        <f t="shared" si="289"/>
        <v>No aplica</v>
      </c>
      <c r="BE280" s="556"/>
      <c r="BF280" s="556"/>
      <c r="BG280" s="556"/>
      <c r="BH280" s="556"/>
      <c r="BI280" s="556"/>
    </row>
    <row r="281" spans="1:61" ht="15.75" hidden="1" customHeight="1" thickBot="1" x14ac:dyDescent="0.25">
      <c r="A281" s="575"/>
      <c r="B281" s="220">
        <f t="shared" si="322"/>
        <v>3</v>
      </c>
      <c r="C281" s="262"/>
      <c r="D281" s="136"/>
      <c r="E281" s="162"/>
      <c r="F281" s="551"/>
      <c r="G281" s="263"/>
      <c r="H281" s="530"/>
      <c r="I281" s="533"/>
      <c r="J281" s="536"/>
      <c r="K281" s="530"/>
      <c r="L281" s="491"/>
      <c r="M281" s="488"/>
      <c r="N281" s="527"/>
      <c r="O281" s="381"/>
      <c r="P281" s="123"/>
      <c r="Q281" s="120"/>
      <c r="R281" s="361"/>
      <c r="S281" s="381"/>
      <c r="T281" s="364">
        <f t="shared" si="281"/>
        <v>0</v>
      </c>
      <c r="U281" s="381"/>
      <c r="V281" s="364">
        <f t="shared" si="282"/>
        <v>0</v>
      </c>
      <c r="W281" s="381"/>
      <c r="X281" s="364">
        <f t="shared" si="283"/>
        <v>0</v>
      </c>
      <c r="Y281" s="381"/>
      <c r="Z281" s="364">
        <f t="shared" si="284"/>
        <v>0</v>
      </c>
      <c r="AA281" s="381"/>
      <c r="AB281" s="364">
        <f t="shared" si="285"/>
        <v>0</v>
      </c>
      <c r="AC281" s="381"/>
      <c r="AD281" s="364">
        <f t="shared" si="286"/>
        <v>0</v>
      </c>
      <c r="AE281" s="381"/>
      <c r="AF281" s="364">
        <f t="shared" si="287"/>
        <v>0</v>
      </c>
      <c r="AG281" s="127">
        <f t="shared" si="305"/>
        <v>0</v>
      </c>
      <c r="AH281" s="218" t="str">
        <f t="shared" si="306"/>
        <v/>
      </c>
      <c r="AI281" s="242">
        <f t="shared" si="288"/>
        <v>0</v>
      </c>
      <c r="AJ281" s="503"/>
      <c r="AK281" s="491"/>
      <c r="AL281" s="494"/>
      <c r="AM281" s="503"/>
      <c r="AN281" s="491"/>
      <c r="AO281" s="488"/>
      <c r="AP281" s="485"/>
      <c r="AQ281" s="216"/>
      <c r="AR281" s="379"/>
      <c r="AS281" s="370"/>
      <c r="AT281" s="375"/>
      <c r="AU281" s="56"/>
      <c r="AV281" s="56"/>
      <c r="AW281" s="370"/>
      <c r="AX281" s="370"/>
      <c r="AY281" s="525"/>
      <c r="AZ281" s="668"/>
      <c r="BA281" s="47" t="str">
        <f t="shared" si="231"/>
        <v>No aplica</v>
      </c>
      <c r="BB281" s="556"/>
      <c r="BC281" s="47" t="str">
        <f t="shared" si="232"/>
        <v>No aplica</v>
      </c>
      <c r="BD281" s="200" t="str">
        <f t="shared" si="289"/>
        <v>No aplica</v>
      </c>
      <c r="BE281" s="556"/>
      <c r="BF281" s="556"/>
      <c r="BG281" s="556"/>
      <c r="BH281" s="556"/>
      <c r="BI281" s="556"/>
    </row>
    <row r="282" spans="1:61" ht="15.75" hidden="1" customHeight="1" thickBot="1" x14ac:dyDescent="0.25">
      <c r="A282" s="575"/>
      <c r="B282" s="220">
        <f t="shared" si="322"/>
        <v>4</v>
      </c>
      <c r="C282" s="262"/>
      <c r="D282" s="136"/>
      <c r="E282" s="162"/>
      <c r="F282" s="551"/>
      <c r="G282" s="263"/>
      <c r="H282" s="530"/>
      <c r="I282" s="533"/>
      <c r="J282" s="536"/>
      <c r="K282" s="530"/>
      <c r="L282" s="491"/>
      <c r="M282" s="488"/>
      <c r="N282" s="527"/>
      <c r="O282" s="381"/>
      <c r="P282" s="123"/>
      <c r="Q282" s="120"/>
      <c r="R282" s="361"/>
      <c r="S282" s="381"/>
      <c r="T282" s="364">
        <f t="shared" si="281"/>
        <v>0</v>
      </c>
      <c r="U282" s="381"/>
      <c r="V282" s="364">
        <f t="shared" si="282"/>
        <v>0</v>
      </c>
      <c r="W282" s="381"/>
      <c r="X282" s="364">
        <f t="shared" si="283"/>
        <v>0</v>
      </c>
      <c r="Y282" s="381"/>
      <c r="Z282" s="364">
        <f t="shared" si="284"/>
        <v>0</v>
      </c>
      <c r="AA282" s="381"/>
      <c r="AB282" s="364">
        <f t="shared" si="285"/>
        <v>0</v>
      </c>
      <c r="AC282" s="381"/>
      <c r="AD282" s="364">
        <f t="shared" si="286"/>
        <v>0</v>
      </c>
      <c r="AE282" s="381"/>
      <c r="AF282" s="364">
        <f t="shared" si="287"/>
        <v>0</v>
      </c>
      <c r="AG282" s="127">
        <f t="shared" si="305"/>
        <v>0</v>
      </c>
      <c r="AH282" s="218" t="str">
        <f t="shared" si="306"/>
        <v/>
      </c>
      <c r="AI282" s="242">
        <f t="shared" si="288"/>
        <v>0</v>
      </c>
      <c r="AJ282" s="503"/>
      <c r="AK282" s="491"/>
      <c r="AL282" s="494"/>
      <c r="AM282" s="503"/>
      <c r="AN282" s="491"/>
      <c r="AO282" s="488"/>
      <c r="AP282" s="485"/>
      <c r="AQ282" s="216"/>
      <c r="AR282" s="379"/>
      <c r="AS282" s="370"/>
      <c r="AT282" s="375"/>
      <c r="AU282" s="56"/>
      <c r="AV282" s="56"/>
      <c r="AW282" s="370"/>
      <c r="AX282" s="370"/>
      <c r="AY282" s="525"/>
      <c r="AZ282" s="668"/>
      <c r="BA282" s="47" t="str">
        <f t="shared" si="231"/>
        <v>No aplica</v>
      </c>
      <c r="BB282" s="556"/>
      <c r="BC282" s="47" t="str">
        <f t="shared" si="232"/>
        <v>No aplica</v>
      </c>
      <c r="BD282" s="200" t="str">
        <f t="shared" si="289"/>
        <v>No aplica</v>
      </c>
      <c r="BE282" s="556"/>
      <c r="BF282" s="556"/>
      <c r="BG282" s="556"/>
      <c r="BH282" s="556"/>
      <c r="BI282" s="556"/>
    </row>
    <row r="283" spans="1:61" ht="15.75" hidden="1" customHeight="1" thickBot="1" x14ac:dyDescent="0.25">
      <c r="A283" s="575"/>
      <c r="B283" s="220">
        <f t="shared" si="322"/>
        <v>5</v>
      </c>
      <c r="C283" s="262"/>
      <c r="D283" s="136"/>
      <c r="E283" s="162"/>
      <c r="F283" s="551"/>
      <c r="G283" s="263"/>
      <c r="H283" s="530"/>
      <c r="I283" s="533"/>
      <c r="J283" s="536"/>
      <c r="K283" s="530"/>
      <c r="L283" s="491"/>
      <c r="M283" s="488"/>
      <c r="N283" s="527"/>
      <c r="O283" s="381"/>
      <c r="P283" s="126"/>
      <c r="Q283" s="120"/>
      <c r="R283" s="361"/>
      <c r="S283" s="381"/>
      <c r="T283" s="364">
        <f t="shared" si="281"/>
        <v>0</v>
      </c>
      <c r="U283" s="381"/>
      <c r="V283" s="364">
        <f t="shared" si="282"/>
        <v>0</v>
      </c>
      <c r="W283" s="381"/>
      <c r="X283" s="364">
        <f t="shared" si="283"/>
        <v>0</v>
      </c>
      <c r="Y283" s="381"/>
      <c r="Z283" s="364">
        <f t="shared" si="284"/>
        <v>0</v>
      </c>
      <c r="AA283" s="381"/>
      <c r="AB283" s="364">
        <f t="shared" si="285"/>
        <v>0</v>
      </c>
      <c r="AC283" s="381"/>
      <c r="AD283" s="364">
        <f t="shared" si="286"/>
        <v>0</v>
      </c>
      <c r="AE283" s="381"/>
      <c r="AF283" s="364">
        <f t="shared" si="287"/>
        <v>0</v>
      </c>
      <c r="AG283" s="127">
        <f t="shared" si="305"/>
        <v>0</v>
      </c>
      <c r="AH283" s="218" t="str">
        <f t="shared" si="306"/>
        <v/>
      </c>
      <c r="AI283" s="242">
        <f t="shared" si="288"/>
        <v>0</v>
      </c>
      <c r="AJ283" s="503"/>
      <c r="AK283" s="491"/>
      <c r="AL283" s="494"/>
      <c r="AM283" s="503"/>
      <c r="AN283" s="491"/>
      <c r="AO283" s="488"/>
      <c r="AP283" s="485"/>
      <c r="AQ283" s="216"/>
      <c r="AR283" s="379"/>
      <c r="AS283" s="216"/>
      <c r="AT283" s="216"/>
      <c r="AU283" s="216"/>
      <c r="AV283" s="216"/>
      <c r="AW283" s="216"/>
      <c r="AX283" s="216"/>
      <c r="AY283" s="525"/>
      <c r="AZ283" s="668"/>
      <c r="BA283" s="47" t="str">
        <f t="shared" si="231"/>
        <v>No aplica</v>
      </c>
      <c r="BB283" s="556"/>
      <c r="BC283" s="47" t="str">
        <f t="shared" si="232"/>
        <v>No aplica</v>
      </c>
      <c r="BD283" s="200" t="str">
        <f t="shared" si="289"/>
        <v>No aplica</v>
      </c>
      <c r="BE283" s="556"/>
      <c r="BF283" s="556"/>
      <c r="BG283" s="556"/>
      <c r="BH283" s="556"/>
      <c r="BI283" s="556"/>
    </row>
    <row r="284" spans="1:61" ht="15.75" hidden="1" customHeight="1" thickBot="1" x14ac:dyDescent="0.25">
      <c r="A284" s="575"/>
      <c r="B284" s="220">
        <f t="shared" si="322"/>
        <v>6</v>
      </c>
      <c r="C284" s="262"/>
      <c r="D284" s="136"/>
      <c r="E284" s="162"/>
      <c r="F284" s="551"/>
      <c r="G284" s="263"/>
      <c r="H284" s="530"/>
      <c r="I284" s="533"/>
      <c r="J284" s="536"/>
      <c r="K284" s="530"/>
      <c r="L284" s="491"/>
      <c r="M284" s="488"/>
      <c r="N284" s="527"/>
      <c r="O284" s="381"/>
      <c r="P284" s="126"/>
      <c r="Q284" s="120"/>
      <c r="R284" s="361"/>
      <c r="S284" s="381"/>
      <c r="T284" s="364">
        <f t="shared" si="281"/>
        <v>0</v>
      </c>
      <c r="U284" s="381"/>
      <c r="V284" s="364">
        <f t="shared" si="282"/>
        <v>0</v>
      </c>
      <c r="W284" s="381"/>
      <c r="X284" s="364">
        <f t="shared" si="283"/>
        <v>0</v>
      </c>
      <c r="Y284" s="381"/>
      <c r="Z284" s="364">
        <f t="shared" si="284"/>
        <v>0</v>
      </c>
      <c r="AA284" s="381"/>
      <c r="AB284" s="364">
        <f t="shared" si="285"/>
        <v>0</v>
      </c>
      <c r="AC284" s="381"/>
      <c r="AD284" s="364">
        <f t="shared" si="286"/>
        <v>0</v>
      </c>
      <c r="AE284" s="381"/>
      <c r="AF284" s="364">
        <f t="shared" si="287"/>
        <v>0</v>
      </c>
      <c r="AG284" s="127">
        <f t="shared" si="305"/>
        <v>0</v>
      </c>
      <c r="AH284" s="218" t="str">
        <f t="shared" si="306"/>
        <v/>
      </c>
      <c r="AI284" s="242">
        <f t="shared" si="288"/>
        <v>0</v>
      </c>
      <c r="AJ284" s="503"/>
      <c r="AK284" s="491"/>
      <c r="AL284" s="494"/>
      <c r="AM284" s="503"/>
      <c r="AN284" s="491"/>
      <c r="AO284" s="488"/>
      <c r="AP284" s="485"/>
      <c r="AQ284" s="216"/>
      <c r="AR284" s="379"/>
      <c r="AS284" s="216"/>
      <c r="AT284" s="216"/>
      <c r="AU284" s="216"/>
      <c r="AV284" s="216"/>
      <c r="AW284" s="216"/>
      <c r="AX284" s="216"/>
      <c r="AY284" s="525"/>
      <c r="AZ284" s="668"/>
      <c r="BA284" s="47" t="str">
        <f t="shared" si="231"/>
        <v>No aplica</v>
      </c>
      <c r="BB284" s="556"/>
      <c r="BC284" s="47" t="str">
        <f t="shared" si="232"/>
        <v>No aplica</v>
      </c>
      <c r="BD284" s="200" t="str">
        <f t="shared" si="289"/>
        <v>No aplica</v>
      </c>
      <c r="BE284" s="556"/>
      <c r="BF284" s="556"/>
      <c r="BG284" s="556"/>
      <c r="BH284" s="556"/>
      <c r="BI284" s="556"/>
    </row>
    <row r="285" spans="1:61" ht="15.75" hidden="1" customHeight="1" thickBot="1" x14ac:dyDescent="0.25">
      <c r="A285" s="575"/>
      <c r="B285" s="220">
        <f t="shared" si="322"/>
        <v>7</v>
      </c>
      <c r="C285" s="262"/>
      <c r="D285" s="136"/>
      <c r="E285" s="162"/>
      <c r="F285" s="551"/>
      <c r="G285" s="263"/>
      <c r="H285" s="530"/>
      <c r="I285" s="533"/>
      <c r="J285" s="536"/>
      <c r="K285" s="530"/>
      <c r="L285" s="491"/>
      <c r="M285" s="488"/>
      <c r="N285" s="527"/>
      <c r="O285" s="381"/>
      <c r="P285" s="126"/>
      <c r="Q285" s="120"/>
      <c r="R285" s="361"/>
      <c r="S285" s="381"/>
      <c r="T285" s="364">
        <f t="shared" si="281"/>
        <v>0</v>
      </c>
      <c r="U285" s="381"/>
      <c r="V285" s="364">
        <f t="shared" si="282"/>
        <v>0</v>
      </c>
      <c r="W285" s="381"/>
      <c r="X285" s="364">
        <f t="shared" si="283"/>
        <v>0</v>
      </c>
      <c r="Y285" s="381"/>
      <c r="Z285" s="364">
        <f t="shared" si="284"/>
        <v>0</v>
      </c>
      <c r="AA285" s="381"/>
      <c r="AB285" s="364">
        <f t="shared" si="285"/>
        <v>0</v>
      </c>
      <c r="AC285" s="381"/>
      <c r="AD285" s="364">
        <f t="shared" si="286"/>
        <v>0</v>
      </c>
      <c r="AE285" s="381"/>
      <c r="AF285" s="364">
        <f t="shared" si="287"/>
        <v>0</v>
      </c>
      <c r="AG285" s="127">
        <f t="shared" si="305"/>
        <v>0</v>
      </c>
      <c r="AH285" s="218" t="str">
        <f t="shared" si="306"/>
        <v/>
      </c>
      <c r="AI285" s="242">
        <f t="shared" si="288"/>
        <v>0</v>
      </c>
      <c r="AJ285" s="503"/>
      <c r="AK285" s="491"/>
      <c r="AL285" s="494"/>
      <c r="AM285" s="503"/>
      <c r="AN285" s="491"/>
      <c r="AO285" s="488"/>
      <c r="AP285" s="485"/>
      <c r="AQ285" s="216"/>
      <c r="AR285" s="379"/>
      <c r="AS285" s="216"/>
      <c r="AT285" s="216"/>
      <c r="AU285" s="216"/>
      <c r="AV285" s="216"/>
      <c r="AW285" s="216"/>
      <c r="AX285" s="216"/>
      <c r="AY285" s="525"/>
      <c r="AZ285" s="668"/>
      <c r="BA285" s="47" t="str">
        <f t="shared" si="231"/>
        <v>No aplica</v>
      </c>
      <c r="BB285" s="556"/>
      <c r="BC285" s="47" t="str">
        <f t="shared" si="232"/>
        <v>No aplica</v>
      </c>
      <c r="BD285" s="200" t="str">
        <f t="shared" si="289"/>
        <v>No aplica</v>
      </c>
      <c r="BE285" s="556"/>
      <c r="BF285" s="556"/>
      <c r="BG285" s="556"/>
      <c r="BH285" s="556"/>
      <c r="BI285" s="556"/>
    </row>
    <row r="286" spans="1:61" ht="43.5" hidden="1" customHeight="1" thickBot="1" x14ac:dyDescent="0.25">
      <c r="A286" s="575"/>
      <c r="B286" s="220">
        <f t="shared" si="322"/>
        <v>8</v>
      </c>
      <c r="C286" s="262"/>
      <c r="D286" s="136"/>
      <c r="E286" s="162"/>
      <c r="F286" s="551"/>
      <c r="G286" s="263"/>
      <c r="H286" s="530"/>
      <c r="I286" s="533"/>
      <c r="J286" s="536"/>
      <c r="K286" s="530"/>
      <c r="L286" s="491"/>
      <c r="M286" s="488"/>
      <c r="N286" s="527"/>
      <c r="O286" s="381"/>
      <c r="P286" s="126"/>
      <c r="Q286" s="120"/>
      <c r="R286" s="361"/>
      <c r="S286" s="381"/>
      <c r="T286" s="364">
        <f t="shared" si="281"/>
        <v>0</v>
      </c>
      <c r="U286" s="381"/>
      <c r="V286" s="364">
        <f t="shared" si="282"/>
        <v>0</v>
      </c>
      <c r="W286" s="381"/>
      <c r="X286" s="364">
        <f t="shared" si="283"/>
        <v>0</v>
      </c>
      <c r="Y286" s="381"/>
      <c r="Z286" s="364">
        <f t="shared" si="284"/>
        <v>0</v>
      </c>
      <c r="AA286" s="381"/>
      <c r="AB286" s="364">
        <f t="shared" si="285"/>
        <v>0</v>
      </c>
      <c r="AC286" s="381"/>
      <c r="AD286" s="364">
        <f t="shared" si="286"/>
        <v>0</v>
      </c>
      <c r="AE286" s="381"/>
      <c r="AF286" s="364">
        <f t="shared" si="287"/>
        <v>0</v>
      </c>
      <c r="AG286" s="127">
        <f t="shared" si="305"/>
        <v>0</v>
      </c>
      <c r="AH286" s="218" t="str">
        <f t="shared" si="306"/>
        <v/>
      </c>
      <c r="AI286" s="242">
        <f t="shared" si="288"/>
        <v>0</v>
      </c>
      <c r="AJ286" s="503"/>
      <c r="AK286" s="491"/>
      <c r="AL286" s="494"/>
      <c r="AM286" s="503"/>
      <c r="AN286" s="491"/>
      <c r="AO286" s="488"/>
      <c r="AP286" s="485"/>
      <c r="AQ286" s="216"/>
      <c r="AR286" s="379"/>
      <c r="AS286" s="216"/>
      <c r="AT286" s="216"/>
      <c r="AU286" s="216"/>
      <c r="AV286" s="216"/>
      <c r="AW286" s="216"/>
      <c r="AX286" s="216"/>
      <c r="AY286" s="525"/>
      <c r="AZ286" s="668"/>
      <c r="BA286" s="47" t="str">
        <f t="shared" si="231"/>
        <v>No aplica</v>
      </c>
      <c r="BB286" s="556"/>
      <c r="BC286" s="47" t="str">
        <f t="shared" si="232"/>
        <v>No aplica</v>
      </c>
      <c r="BD286" s="200" t="str">
        <f t="shared" si="289"/>
        <v>No aplica</v>
      </c>
      <c r="BE286" s="556"/>
      <c r="BF286" s="556"/>
      <c r="BG286" s="556"/>
      <c r="BH286" s="556"/>
      <c r="BI286" s="556"/>
    </row>
    <row r="287" spans="1:61" ht="15.75" hidden="1" customHeight="1" thickBot="1" x14ac:dyDescent="0.25">
      <c r="A287" s="576"/>
      <c r="B287" s="220">
        <f t="shared" si="322"/>
        <v>9</v>
      </c>
      <c r="C287" s="158"/>
      <c r="D287" s="138"/>
      <c r="E287" s="139"/>
      <c r="F287" s="552"/>
      <c r="G287" s="159"/>
      <c r="H287" s="531"/>
      <c r="I287" s="534"/>
      <c r="J287" s="537"/>
      <c r="K287" s="531"/>
      <c r="L287" s="492"/>
      <c r="M287" s="489"/>
      <c r="N287" s="527"/>
      <c r="O287" s="381"/>
      <c r="P287" s="129"/>
      <c r="Q287" s="120"/>
      <c r="R287" s="361"/>
      <c r="S287" s="381"/>
      <c r="T287" s="364">
        <f t="shared" si="281"/>
        <v>0</v>
      </c>
      <c r="U287" s="381"/>
      <c r="V287" s="364">
        <f t="shared" si="282"/>
        <v>0</v>
      </c>
      <c r="W287" s="381"/>
      <c r="X287" s="364">
        <f t="shared" si="283"/>
        <v>0</v>
      </c>
      <c r="Y287" s="381"/>
      <c r="Z287" s="364">
        <f t="shared" si="284"/>
        <v>0</v>
      </c>
      <c r="AA287" s="381"/>
      <c r="AB287" s="364">
        <f t="shared" si="285"/>
        <v>0</v>
      </c>
      <c r="AC287" s="381"/>
      <c r="AD287" s="364">
        <f t="shared" si="286"/>
        <v>0</v>
      </c>
      <c r="AE287" s="381"/>
      <c r="AF287" s="364">
        <f t="shared" si="287"/>
        <v>0</v>
      </c>
      <c r="AG287" s="130">
        <f t="shared" si="305"/>
        <v>0</v>
      </c>
      <c r="AH287" s="218" t="str">
        <f t="shared" si="306"/>
        <v/>
      </c>
      <c r="AI287" s="242">
        <f t="shared" si="288"/>
        <v>0</v>
      </c>
      <c r="AJ287" s="515"/>
      <c r="AK287" s="492"/>
      <c r="AL287" s="495"/>
      <c r="AM287" s="515"/>
      <c r="AN287" s="492"/>
      <c r="AO287" s="489"/>
      <c r="AP287" s="486"/>
      <c r="AQ287" s="216"/>
      <c r="AR287" s="379"/>
      <c r="AS287" s="216"/>
      <c r="AT287" s="216"/>
      <c r="AU287" s="216"/>
      <c r="AV287" s="216"/>
      <c r="AW287" s="216"/>
      <c r="AX287" s="216"/>
      <c r="AY287" s="526"/>
      <c r="AZ287" s="669"/>
      <c r="BA287" s="47" t="str">
        <f t="shared" si="231"/>
        <v>No aplica</v>
      </c>
      <c r="BB287" s="557"/>
      <c r="BC287" s="47" t="str">
        <f t="shared" si="232"/>
        <v>No aplica</v>
      </c>
      <c r="BD287" s="200" t="str">
        <f t="shared" si="289"/>
        <v>No aplica</v>
      </c>
      <c r="BE287" s="557"/>
      <c r="BF287" s="557"/>
      <c r="BG287" s="557"/>
      <c r="BH287" s="557"/>
      <c r="BI287" s="557"/>
    </row>
    <row r="288" spans="1:61" ht="15.75" hidden="1" customHeight="1" thickBot="1" x14ac:dyDescent="0.25">
      <c r="A288" s="574" t="s">
        <v>235</v>
      </c>
      <c r="B288" s="220">
        <v>1</v>
      </c>
      <c r="C288" s="262"/>
      <c r="D288" s="262"/>
      <c r="E288" s="271"/>
      <c r="F288" s="550"/>
      <c r="G288" s="263"/>
      <c r="H288" s="529"/>
      <c r="I288" s="532" t="str">
        <f t="shared" ref="I288" si="323">IF(H288=5,"Mas de una vez al año",IF(H288=4,"Al menos una vez en el ultimo año",IF(H288=3,"Al menos una vez en los ultimos 2 años",IF(H288=2,"Al menos una vez en los ultimos 5 años","No se ha presentado en los ultimos 5 años"))))</f>
        <v>No se ha presentado en los ultimos 5 años</v>
      </c>
      <c r="J288" s="535" t="str">
        <f t="shared" ref="J288" si="324">CONCATENATE(H$243,K$243)</f>
        <v/>
      </c>
      <c r="K288" s="529"/>
      <c r="L288" s="490" t="str">
        <f t="shared" ref="L288" si="325">IF(AM288=5,"Catastrófico - Tendría desastrosas consecuencias o efectos sobre la institución",IF(AM288=4,"Mayor - Tendría altas consecuencias o efectos sobre la institución",IF(AM288=3,"Moderado - Tendría medianas consecuencias o efectos sobre la institución",IF(AM288=2,"Menos - Tendría bajo impacto o efecto sobre la institución",IF(AM288=1,"Insignificante - tendría consecuencias o efectos mínimos en la institución","Digite Valor entre 1 y 5")))))</f>
        <v>Digite Valor entre 1 y 5</v>
      </c>
      <c r="M288" s="487" t="str">
        <f t="shared" ref="M288" si="326">IF(L288="Digite Valor entre 1 y 5","",IF(L288="Digite Valor entre 1 y 5","",IF(COUNTIF(CH$10:CH$17,CONCATENATE(H288,K288)),CH$9,IF(COUNTIF(CI$10:CI$17,CONCATENATE(H288,K288)),CI$9,IF(COUNTIF(CJ$10:CJ$13,CONCATENATE(H288,K288)),CJ$9,CK$9)))))</f>
        <v/>
      </c>
      <c r="N288" s="527" t="str">
        <f t="shared" ref="N288" si="327">IF(M288=CH$9,"E",IF(M288=CI$9,"A",IF(M288=CJ$9,"M",IF(M288=CK$9,"B",""))))</f>
        <v/>
      </c>
      <c r="O288" s="381"/>
      <c r="P288" s="306"/>
      <c r="Q288" s="168"/>
      <c r="R288" s="361"/>
      <c r="S288" s="381"/>
      <c r="T288" s="364">
        <f t="shared" si="281"/>
        <v>0</v>
      </c>
      <c r="U288" s="381"/>
      <c r="V288" s="364">
        <f t="shared" si="282"/>
        <v>0</v>
      </c>
      <c r="W288" s="381"/>
      <c r="X288" s="364">
        <f t="shared" si="283"/>
        <v>0</v>
      </c>
      <c r="Y288" s="381"/>
      <c r="Z288" s="364">
        <f t="shared" si="284"/>
        <v>0</v>
      </c>
      <c r="AA288" s="381"/>
      <c r="AB288" s="364">
        <f t="shared" si="285"/>
        <v>0</v>
      </c>
      <c r="AC288" s="381"/>
      <c r="AD288" s="364">
        <f t="shared" si="286"/>
        <v>0</v>
      </c>
      <c r="AE288" s="381"/>
      <c r="AF288" s="364">
        <f t="shared" si="287"/>
        <v>0</v>
      </c>
      <c r="AG288" s="127">
        <f t="shared" si="305"/>
        <v>0</v>
      </c>
      <c r="AH288" s="284" t="str">
        <f t="shared" si="306"/>
        <v/>
      </c>
      <c r="AI288" s="267">
        <f t="shared" si="288"/>
        <v>0</v>
      </c>
      <c r="AJ288" s="514" t="str">
        <f t="shared" ref="AJ288" si="328">BG288</f>
        <v/>
      </c>
      <c r="AK288" s="490" t="str">
        <f t="shared" ref="AK288" si="329">IF(AJ288=5,"Mas de una vez al año",IF(AJ288=4,"Al menos una vez en el ultimo año",IF(AJ288=3,"Al menos una vez en los ultimos 2 años",IF(AJ288=2,"Al menos una vez en los ultimos 5 años","No se ha presentado en los ultimos 5 años"))))</f>
        <v>No se ha presentado en los ultimos 5 años</v>
      </c>
      <c r="AL288" s="493">
        <f t="shared" ref="AL288" si="330">BJ288</f>
        <v>0</v>
      </c>
      <c r="AM288" s="514" t="str">
        <f t="shared" ref="AM288" si="331">BI288</f>
        <v/>
      </c>
      <c r="AN288" s="490" t="str">
        <f t="shared" ref="AN288" si="332">IF(AM288=5,"Catastrófico - Tendría desastrosas consecuencias o efectos sobre la institución",IF(AM288=4,"Mayor - Tendría altas consecuencias o efectos sobre la institución",IF(AM288=3,"Moderado - Tendría medianas consecuencias o efectos sobre la institución",IF(AM288=2,"Menos - Tendría bajo impacto o efecto sobre la institución",IF(AM288=1,"Insignificante - tendría consecuencias o efectos mínimos en la institución","Digite Valor entre 1 y 5")))))</f>
        <v>Digite Valor entre 1 y 5</v>
      </c>
      <c r="AO288" s="487" t="str">
        <f>IF(AN288="Digite Valor entre 1 y 5","",IF(COUNTIF(CJ$10:CJ$17,CONCATENATE(AJ288,AM288)),DK$9,IF(COUNTIF(CK$10:CK$17,CONCATENATE(AJ288,AM288)),DL$9,IF(COUNTIF(DM$10:DM$13,CONCATENATE(AJ288,AM288)),DM$9,DN$9))))</f>
        <v/>
      </c>
      <c r="AP288" s="484" t="str">
        <f>IF(AO288=DK$9,"E",IF(AO288=DL$9,"A",IF(AO288=DM$9,"M",IF(AO288=DN$9,"B",""))))</f>
        <v>E</v>
      </c>
      <c r="AQ288" s="370"/>
      <c r="AR288" s="379"/>
      <c r="AS288" s="370"/>
      <c r="AT288" s="325"/>
      <c r="AU288" s="345"/>
      <c r="AV288" s="326"/>
      <c r="AW288" s="374"/>
      <c r="AX288" s="374"/>
      <c r="AY288" s="524"/>
      <c r="AZ288" s="667">
        <f>H288</f>
        <v>0</v>
      </c>
      <c r="BA288" s="47" t="str">
        <f t="shared" si="231"/>
        <v>No aplica</v>
      </c>
      <c r="BB288" s="555">
        <f>K288</f>
        <v>0</v>
      </c>
      <c r="BC288" s="47" t="str">
        <f t="shared" si="232"/>
        <v>No aplica</v>
      </c>
      <c r="BD288" s="200" t="str">
        <f t="shared" si="289"/>
        <v>No aplica0</v>
      </c>
      <c r="BE288" s="555" t="str">
        <f t="shared" ref="BE288" si="333">IF(R288="","",SUMIF(R288:R296,"Afecta la Probabilidad",BA288:BA296))</f>
        <v/>
      </c>
      <c r="BF288" s="555" t="str">
        <f t="shared" ref="BF288" si="334">IF(R288="","",SUMIF(R288:R296,"Afecta el Impacto",BC288:BC296))</f>
        <v/>
      </c>
      <c r="BG288" s="555" t="str">
        <f t="shared" ref="BG288" si="335">IF(BE288="","",IF(H288-BE288&lt;=0,1,H288-BE288))</f>
        <v/>
      </c>
      <c r="BH288" s="555" t="str">
        <f t="shared" ref="BH288" si="336">CONCATENATE(BG288,BI288)</f>
        <v/>
      </c>
      <c r="BI288" s="555" t="str">
        <f t="shared" ref="BI288" si="337">IF(K288="","",IF(K288-BF288&lt;0,1,K288-BF288))</f>
        <v/>
      </c>
    </row>
    <row r="289" spans="1:61" ht="15.75" hidden="1" customHeight="1" thickBot="1" x14ac:dyDescent="0.25">
      <c r="A289" s="575"/>
      <c r="B289" s="220">
        <f t="shared" ref="B289:B296" si="338">B288+1</f>
        <v>2</v>
      </c>
      <c r="C289" s="262"/>
      <c r="D289" s="136"/>
      <c r="E289" s="137"/>
      <c r="F289" s="551"/>
      <c r="G289" s="263"/>
      <c r="H289" s="530"/>
      <c r="I289" s="533"/>
      <c r="J289" s="536"/>
      <c r="K289" s="530"/>
      <c r="L289" s="491"/>
      <c r="M289" s="488"/>
      <c r="N289" s="527"/>
      <c r="O289" s="381"/>
      <c r="P289" s="239"/>
      <c r="Q289" s="120"/>
      <c r="R289" s="361"/>
      <c r="S289" s="381"/>
      <c r="T289" s="364">
        <f t="shared" si="281"/>
        <v>0</v>
      </c>
      <c r="U289" s="381"/>
      <c r="V289" s="364">
        <f t="shared" si="282"/>
        <v>0</v>
      </c>
      <c r="W289" s="381"/>
      <c r="X289" s="364">
        <f t="shared" si="283"/>
        <v>0</v>
      </c>
      <c r="Y289" s="381"/>
      <c r="Z289" s="364">
        <f t="shared" si="284"/>
        <v>0</v>
      </c>
      <c r="AA289" s="381"/>
      <c r="AB289" s="364">
        <f t="shared" si="285"/>
        <v>0</v>
      </c>
      <c r="AC289" s="381"/>
      <c r="AD289" s="364">
        <f t="shared" si="286"/>
        <v>0</v>
      </c>
      <c r="AE289" s="381"/>
      <c r="AF289" s="364">
        <f t="shared" si="287"/>
        <v>0</v>
      </c>
      <c r="AG289" s="127">
        <f t="shared" si="305"/>
        <v>0</v>
      </c>
      <c r="AH289" s="218" t="str">
        <f t="shared" si="306"/>
        <v/>
      </c>
      <c r="AI289" s="242">
        <f t="shared" si="288"/>
        <v>0</v>
      </c>
      <c r="AJ289" s="503"/>
      <c r="AK289" s="491"/>
      <c r="AL289" s="494"/>
      <c r="AM289" s="503"/>
      <c r="AN289" s="491"/>
      <c r="AO289" s="488"/>
      <c r="AP289" s="485"/>
      <c r="AQ289" s="216"/>
      <c r="AR289" s="379"/>
      <c r="AS289" s="375"/>
      <c r="AT289" s="338"/>
      <c r="AU289" s="332"/>
      <c r="AV289" s="332"/>
      <c r="AW289" s="335"/>
      <c r="AX289" s="335"/>
      <c r="AY289" s="525"/>
      <c r="AZ289" s="668"/>
      <c r="BA289" s="47" t="str">
        <f t="shared" si="231"/>
        <v>No aplica</v>
      </c>
      <c r="BB289" s="556"/>
      <c r="BC289" s="47" t="str">
        <f t="shared" si="232"/>
        <v>No aplica</v>
      </c>
      <c r="BD289" s="200" t="str">
        <f t="shared" si="289"/>
        <v>No aplica</v>
      </c>
      <c r="BE289" s="556"/>
      <c r="BF289" s="556"/>
      <c r="BG289" s="556"/>
      <c r="BH289" s="556"/>
      <c r="BI289" s="556"/>
    </row>
    <row r="290" spans="1:61" ht="15.75" hidden="1" customHeight="1" thickBot="1" x14ac:dyDescent="0.25">
      <c r="A290" s="575"/>
      <c r="B290" s="220">
        <f t="shared" si="338"/>
        <v>3</v>
      </c>
      <c r="C290" s="262"/>
      <c r="D290" s="136"/>
      <c r="E290" s="137"/>
      <c r="F290" s="551"/>
      <c r="G290" s="263"/>
      <c r="H290" s="530"/>
      <c r="I290" s="533"/>
      <c r="J290" s="536"/>
      <c r="K290" s="530"/>
      <c r="L290" s="491"/>
      <c r="M290" s="488"/>
      <c r="N290" s="527"/>
      <c r="O290" s="381"/>
      <c r="P290" s="239"/>
      <c r="Q290" s="120"/>
      <c r="R290" s="361"/>
      <c r="S290" s="381"/>
      <c r="T290" s="364">
        <f t="shared" si="281"/>
        <v>0</v>
      </c>
      <c r="U290" s="381"/>
      <c r="V290" s="364">
        <f t="shared" si="282"/>
        <v>0</v>
      </c>
      <c r="W290" s="381"/>
      <c r="X290" s="364">
        <f t="shared" si="283"/>
        <v>0</v>
      </c>
      <c r="Y290" s="381"/>
      <c r="Z290" s="364">
        <f t="shared" si="284"/>
        <v>0</v>
      </c>
      <c r="AA290" s="381"/>
      <c r="AB290" s="364">
        <f t="shared" si="285"/>
        <v>0</v>
      </c>
      <c r="AC290" s="381"/>
      <c r="AD290" s="364">
        <f t="shared" si="286"/>
        <v>0</v>
      </c>
      <c r="AE290" s="381"/>
      <c r="AF290" s="364">
        <f t="shared" si="287"/>
        <v>0</v>
      </c>
      <c r="AG290" s="127">
        <f t="shared" si="305"/>
        <v>0</v>
      </c>
      <c r="AH290" s="218" t="str">
        <f t="shared" si="306"/>
        <v/>
      </c>
      <c r="AI290" s="242">
        <f t="shared" si="288"/>
        <v>0</v>
      </c>
      <c r="AJ290" s="503"/>
      <c r="AK290" s="491"/>
      <c r="AL290" s="494"/>
      <c r="AM290" s="503"/>
      <c r="AN290" s="491"/>
      <c r="AO290" s="488"/>
      <c r="AP290" s="485"/>
      <c r="AQ290" s="216"/>
      <c r="AR290" s="379"/>
      <c r="AS290" s="375"/>
      <c r="AT290" s="338"/>
      <c r="AU290" s="332"/>
      <c r="AV290" s="332"/>
      <c r="AW290" s="336"/>
      <c r="AX290" s="336"/>
      <c r="AY290" s="525"/>
      <c r="AZ290" s="668"/>
      <c r="BA290" s="47" t="str">
        <f t="shared" ref="BA290:BA353" si="339">IF(R290="Afecta la Probabilidad",AZ290-(AZ290-AI290),"No aplica")</f>
        <v>No aplica</v>
      </c>
      <c r="BB290" s="556"/>
      <c r="BC290" s="47" t="str">
        <f t="shared" ref="BC290:BC353" si="340">IF(R290="Afecta el Impacto",BB290-(BB290-AI290),"No aplica")</f>
        <v>No aplica</v>
      </c>
      <c r="BD290" s="200" t="str">
        <f t="shared" si="289"/>
        <v>No aplica</v>
      </c>
      <c r="BE290" s="556"/>
      <c r="BF290" s="556"/>
      <c r="BG290" s="556"/>
      <c r="BH290" s="556"/>
      <c r="BI290" s="556"/>
    </row>
    <row r="291" spans="1:61" ht="15.75" hidden="1" customHeight="1" thickBot="1" x14ac:dyDescent="0.25">
      <c r="A291" s="575"/>
      <c r="B291" s="220">
        <f t="shared" si="338"/>
        <v>4</v>
      </c>
      <c r="C291" s="262"/>
      <c r="D291" s="136"/>
      <c r="E291" s="137"/>
      <c r="F291" s="551"/>
      <c r="G291" s="263"/>
      <c r="H291" s="530"/>
      <c r="I291" s="533"/>
      <c r="J291" s="536"/>
      <c r="K291" s="530"/>
      <c r="L291" s="491"/>
      <c r="M291" s="488"/>
      <c r="N291" s="527"/>
      <c r="O291" s="381"/>
      <c r="P291" s="126"/>
      <c r="Q291" s="120"/>
      <c r="R291" s="361"/>
      <c r="S291" s="381"/>
      <c r="T291" s="364">
        <f t="shared" si="281"/>
        <v>0</v>
      </c>
      <c r="U291" s="381"/>
      <c r="V291" s="364">
        <f t="shared" si="282"/>
        <v>0</v>
      </c>
      <c r="W291" s="381"/>
      <c r="X291" s="364">
        <f t="shared" si="283"/>
        <v>0</v>
      </c>
      <c r="Y291" s="381"/>
      <c r="Z291" s="364">
        <f t="shared" si="284"/>
        <v>0</v>
      </c>
      <c r="AA291" s="381"/>
      <c r="AB291" s="364">
        <f t="shared" si="285"/>
        <v>0</v>
      </c>
      <c r="AC291" s="381"/>
      <c r="AD291" s="364">
        <f t="shared" si="286"/>
        <v>0</v>
      </c>
      <c r="AE291" s="381"/>
      <c r="AF291" s="364">
        <f t="shared" si="287"/>
        <v>0</v>
      </c>
      <c r="AG291" s="127">
        <f t="shared" si="305"/>
        <v>0</v>
      </c>
      <c r="AH291" s="218" t="str">
        <f t="shared" si="306"/>
        <v/>
      </c>
      <c r="AI291" s="242">
        <f t="shared" si="288"/>
        <v>0</v>
      </c>
      <c r="AJ291" s="503"/>
      <c r="AK291" s="491"/>
      <c r="AL291" s="494"/>
      <c r="AM291" s="503"/>
      <c r="AN291" s="491"/>
      <c r="AO291" s="488"/>
      <c r="AP291" s="485"/>
      <c r="AQ291" s="216"/>
      <c r="AR291" s="379"/>
      <c r="AS291" s="216"/>
      <c r="AT291" s="216"/>
      <c r="AU291" s="216"/>
      <c r="AV291" s="216"/>
      <c r="AW291" s="216"/>
      <c r="AX291" s="216"/>
      <c r="AY291" s="525"/>
      <c r="AZ291" s="668"/>
      <c r="BA291" s="47" t="str">
        <f t="shared" si="339"/>
        <v>No aplica</v>
      </c>
      <c r="BB291" s="556"/>
      <c r="BC291" s="47" t="str">
        <f t="shared" si="340"/>
        <v>No aplica</v>
      </c>
      <c r="BD291" s="200" t="str">
        <f t="shared" si="289"/>
        <v>No aplica</v>
      </c>
      <c r="BE291" s="556"/>
      <c r="BF291" s="556"/>
      <c r="BG291" s="556"/>
      <c r="BH291" s="556"/>
      <c r="BI291" s="556"/>
    </row>
    <row r="292" spans="1:61" ht="15.75" hidden="1" customHeight="1" thickBot="1" x14ac:dyDescent="0.25">
      <c r="A292" s="575"/>
      <c r="B292" s="220">
        <f t="shared" si="338"/>
        <v>5</v>
      </c>
      <c r="C292" s="262"/>
      <c r="D292" s="136"/>
      <c r="E292" s="137"/>
      <c r="F292" s="551"/>
      <c r="G292" s="263"/>
      <c r="H292" s="530"/>
      <c r="I292" s="533"/>
      <c r="J292" s="536"/>
      <c r="K292" s="530"/>
      <c r="L292" s="491"/>
      <c r="M292" s="488"/>
      <c r="N292" s="527"/>
      <c r="O292" s="381"/>
      <c r="P292" s="126"/>
      <c r="Q292" s="120"/>
      <c r="R292" s="361"/>
      <c r="S292" s="381"/>
      <c r="T292" s="364">
        <f t="shared" si="281"/>
        <v>0</v>
      </c>
      <c r="U292" s="381"/>
      <c r="V292" s="364">
        <f t="shared" si="282"/>
        <v>0</v>
      </c>
      <c r="W292" s="381"/>
      <c r="X292" s="364">
        <f t="shared" si="283"/>
        <v>0</v>
      </c>
      <c r="Y292" s="381"/>
      <c r="Z292" s="364">
        <f t="shared" si="284"/>
        <v>0</v>
      </c>
      <c r="AA292" s="381"/>
      <c r="AB292" s="364">
        <f t="shared" si="285"/>
        <v>0</v>
      </c>
      <c r="AC292" s="381"/>
      <c r="AD292" s="364">
        <f t="shared" si="286"/>
        <v>0</v>
      </c>
      <c r="AE292" s="381"/>
      <c r="AF292" s="364">
        <f t="shared" si="287"/>
        <v>0</v>
      </c>
      <c r="AG292" s="127">
        <f t="shared" si="305"/>
        <v>0</v>
      </c>
      <c r="AH292" s="218" t="str">
        <f t="shared" si="306"/>
        <v/>
      </c>
      <c r="AI292" s="242">
        <f t="shared" si="288"/>
        <v>0</v>
      </c>
      <c r="AJ292" s="503"/>
      <c r="AK292" s="491"/>
      <c r="AL292" s="494"/>
      <c r="AM292" s="503"/>
      <c r="AN292" s="491"/>
      <c r="AO292" s="488"/>
      <c r="AP292" s="485"/>
      <c r="AQ292" s="216"/>
      <c r="AR292" s="379"/>
      <c r="AS292" s="216"/>
      <c r="AT292" s="216"/>
      <c r="AU292" s="216"/>
      <c r="AV292" s="216"/>
      <c r="AW292" s="216"/>
      <c r="AX292" s="216"/>
      <c r="AY292" s="525"/>
      <c r="AZ292" s="668"/>
      <c r="BA292" s="47" t="str">
        <f t="shared" si="339"/>
        <v>No aplica</v>
      </c>
      <c r="BB292" s="556"/>
      <c r="BC292" s="47" t="str">
        <f t="shared" si="340"/>
        <v>No aplica</v>
      </c>
      <c r="BD292" s="200" t="str">
        <f t="shared" si="289"/>
        <v>No aplica</v>
      </c>
      <c r="BE292" s="556"/>
      <c r="BF292" s="556"/>
      <c r="BG292" s="556"/>
      <c r="BH292" s="556"/>
      <c r="BI292" s="556"/>
    </row>
    <row r="293" spans="1:61" ht="15" hidden="1" customHeight="1" thickBot="1" x14ac:dyDescent="0.25">
      <c r="A293" s="575"/>
      <c r="B293" s="220">
        <f t="shared" si="338"/>
        <v>6</v>
      </c>
      <c r="C293" s="262"/>
      <c r="D293" s="136"/>
      <c r="E293" s="137"/>
      <c r="F293" s="551"/>
      <c r="G293" s="263"/>
      <c r="H293" s="530"/>
      <c r="I293" s="533"/>
      <c r="J293" s="536"/>
      <c r="K293" s="530"/>
      <c r="L293" s="491"/>
      <c r="M293" s="488"/>
      <c r="N293" s="527"/>
      <c r="O293" s="381"/>
      <c r="P293" s="126"/>
      <c r="Q293" s="120"/>
      <c r="R293" s="361"/>
      <c r="S293" s="381"/>
      <c r="T293" s="364">
        <f t="shared" si="281"/>
        <v>0</v>
      </c>
      <c r="U293" s="381"/>
      <c r="V293" s="364">
        <f t="shared" si="282"/>
        <v>0</v>
      </c>
      <c r="W293" s="381"/>
      <c r="X293" s="364">
        <f t="shared" si="283"/>
        <v>0</v>
      </c>
      <c r="Y293" s="381"/>
      <c r="Z293" s="364">
        <f t="shared" si="284"/>
        <v>0</v>
      </c>
      <c r="AA293" s="381"/>
      <c r="AB293" s="364">
        <f t="shared" si="285"/>
        <v>0</v>
      </c>
      <c r="AC293" s="381"/>
      <c r="AD293" s="364">
        <f t="shared" si="286"/>
        <v>0</v>
      </c>
      <c r="AE293" s="381"/>
      <c r="AF293" s="364">
        <f t="shared" si="287"/>
        <v>0</v>
      </c>
      <c r="AG293" s="127">
        <f t="shared" si="305"/>
        <v>0</v>
      </c>
      <c r="AH293" s="218" t="str">
        <f t="shared" si="306"/>
        <v/>
      </c>
      <c r="AI293" s="242">
        <f t="shared" si="288"/>
        <v>0</v>
      </c>
      <c r="AJ293" s="503"/>
      <c r="AK293" s="491"/>
      <c r="AL293" s="494"/>
      <c r="AM293" s="503"/>
      <c r="AN293" s="491"/>
      <c r="AO293" s="488"/>
      <c r="AP293" s="485"/>
      <c r="AQ293" s="216"/>
      <c r="AR293" s="379"/>
      <c r="AS293" s="216"/>
      <c r="AT293" s="216"/>
      <c r="AU293" s="216"/>
      <c r="AV293" s="216"/>
      <c r="AW293" s="216"/>
      <c r="AX293" s="216"/>
      <c r="AY293" s="525"/>
      <c r="AZ293" s="668"/>
      <c r="BA293" s="47" t="str">
        <f t="shared" si="339"/>
        <v>No aplica</v>
      </c>
      <c r="BB293" s="556"/>
      <c r="BC293" s="47" t="str">
        <f t="shared" si="340"/>
        <v>No aplica</v>
      </c>
      <c r="BD293" s="200" t="str">
        <f t="shared" si="289"/>
        <v>No aplica</v>
      </c>
      <c r="BE293" s="556"/>
      <c r="BF293" s="556"/>
      <c r="BG293" s="556"/>
      <c r="BH293" s="556"/>
      <c r="BI293" s="556"/>
    </row>
    <row r="294" spans="1:61" ht="15.75" hidden="1" customHeight="1" thickBot="1" x14ac:dyDescent="0.25">
      <c r="A294" s="575"/>
      <c r="B294" s="220">
        <f t="shared" si="338"/>
        <v>7</v>
      </c>
      <c r="C294" s="262"/>
      <c r="D294" s="136"/>
      <c r="E294" s="137"/>
      <c r="F294" s="551"/>
      <c r="G294" s="263"/>
      <c r="H294" s="530"/>
      <c r="I294" s="533"/>
      <c r="J294" s="536"/>
      <c r="K294" s="530"/>
      <c r="L294" s="491"/>
      <c r="M294" s="488"/>
      <c r="N294" s="527"/>
      <c r="O294" s="381"/>
      <c r="P294" s="126"/>
      <c r="Q294" s="120"/>
      <c r="R294" s="361"/>
      <c r="S294" s="381"/>
      <c r="T294" s="364">
        <f t="shared" si="281"/>
        <v>0</v>
      </c>
      <c r="U294" s="381"/>
      <c r="V294" s="364">
        <f t="shared" si="282"/>
        <v>0</v>
      </c>
      <c r="W294" s="381"/>
      <c r="X294" s="364">
        <f t="shared" si="283"/>
        <v>0</v>
      </c>
      <c r="Y294" s="381"/>
      <c r="Z294" s="364">
        <f t="shared" si="284"/>
        <v>0</v>
      </c>
      <c r="AA294" s="381"/>
      <c r="AB294" s="364">
        <f t="shared" si="285"/>
        <v>0</v>
      </c>
      <c r="AC294" s="381"/>
      <c r="AD294" s="364">
        <f t="shared" si="286"/>
        <v>0</v>
      </c>
      <c r="AE294" s="381"/>
      <c r="AF294" s="364">
        <f t="shared" si="287"/>
        <v>0</v>
      </c>
      <c r="AG294" s="127">
        <f t="shared" si="305"/>
        <v>0</v>
      </c>
      <c r="AH294" s="218" t="str">
        <f t="shared" si="306"/>
        <v/>
      </c>
      <c r="AI294" s="242">
        <f t="shared" si="288"/>
        <v>0</v>
      </c>
      <c r="AJ294" s="503"/>
      <c r="AK294" s="491"/>
      <c r="AL294" s="494"/>
      <c r="AM294" s="503"/>
      <c r="AN294" s="491"/>
      <c r="AO294" s="488"/>
      <c r="AP294" s="485"/>
      <c r="AQ294" s="216"/>
      <c r="AR294" s="379"/>
      <c r="AS294" s="216"/>
      <c r="AT294" s="216"/>
      <c r="AU294" s="216"/>
      <c r="AV294" s="216"/>
      <c r="AW294" s="216"/>
      <c r="AX294" s="216"/>
      <c r="AY294" s="525"/>
      <c r="AZ294" s="668"/>
      <c r="BA294" s="47" t="str">
        <f t="shared" si="339"/>
        <v>No aplica</v>
      </c>
      <c r="BB294" s="556"/>
      <c r="BC294" s="47" t="str">
        <f t="shared" si="340"/>
        <v>No aplica</v>
      </c>
      <c r="BD294" s="200" t="str">
        <f t="shared" si="289"/>
        <v>No aplica</v>
      </c>
      <c r="BE294" s="556"/>
      <c r="BF294" s="556"/>
      <c r="BG294" s="556"/>
      <c r="BH294" s="556"/>
      <c r="BI294" s="556"/>
    </row>
    <row r="295" spans="1:61" ht="15.75" hidden="1" customHeight="1" thickBot="1" x14ac:dyDescent="0.25">
      <c r="A295" s="575"/>
      <c r="B295" s="220">
        <f t="shared" si="338"/>
        <v>8</v>
      </c>
      <c r="C295" s="262"/>
      <c r="D295" s="136"/>
      <c r="E295" s="137"/>
      <c r="F295" s="551"/>
      <c r="G295" s="263"/>
      <c r="H295" s="530"/>
      <c r="I295" s="533"/>
      <c r="J295" s="536"/>
      <c r="K295" s="530"/>
      <c r="L295" s="491"/>
      <c r="M295" s="488"/>
      <c r="N295" s="527"/>
      <c r="O295" s="381"/>
      <c r="P295" s="126"/>
      <c r="Q295" s="120"/>
      <c r="R295" s="361"/>
      <c r="S295" s="381"/>
      <c r="T295" s="364">
        <f t="shared" si="281"/>
        <v>0</v>
      </c>
      <c r="U295" s="381"/>
      <c r="V295" s="364">
        <f t="shared" si="282"/>
        <v>0</v>
      </c>
      <c r="W295" s="381"/>
      <c r="X295" s="364">
        <f t="shared" si="283"/>
        <v>0</v>
      </c>
      <c r="Y295" s="381"/>
      <c r="Z295" s="364">
        <f t="shared" si="284"/>
        <v>0</v>
      </c>
      <c r="AA295" s="381"/>
      <c r="AB295" s="364">
        <f t="shared" si="285"/>
        <v>0</v>
      </c>
      <c r="AC295" s="381"/>
      <c r="AD295" s="364">
        <f t="shared" si="286"/>
        <v>0</v>
      </c>
      <c r="AE295" s="381"/>
      <c r="AF295" s="364">
        <f t="shared" si="287"/>
        <v>0</v>
      </c>
      <c r="AG295" s="127">
        <f t="shared" si="305"/>
        <v>0</v>
      </c>
      <c r="AH295" s="218" t="str">
        <f t="shared" si="306"/>
        <v/>
      </c>
      <c r="AI295" s="242">
        <f t="shared" si="288"/>
        <v>0</v>
      </c>
      <c r="AJ295" s="503"/>
      <c r="AK295" s="491"/>
      <c r="AL295" s="494"/>
      <c r="AM295" s="503"/>
      <c r="AN295" s="491"/>
      <c r="AO295" s="488"/>
      <c r="AP295" s="485"/>
      <c r="AQ295" s="216"/>
      <c r="AR295" s="379"/>
      <c r="AS295" s="216"/>
      <c r="AT295" s="216"/>
      <c r="AU295" s="216"/>
      <c r="AV295" s="216"/>
      <c r="AW295" s="216"/>
      <c r="AX295" s="216"/>
      <c r="AY295" s="525"/>
      <c r="AZ295" s="668"/>
      <c r="BA295" s="47" t="str">
        <f t="shared" si="339"/>
        <v>No aplica</v>
      </c>
      <c r="BB295" s="556"/>
      <c r="BC295" s="47" t="str">
        <f t="shared" si="340"/>
        <v>No aplica</v>
      </c>
      <c r="BD295" s="200" t="str">
        <f t="shared" si="289"/>
        <v>No aplica</v>
      </c>
      <c r="BE295" s="556"/>
      <c r="BF295" s="556"/>
      <c r="BG295" s="556"/>
      <c r="BH295" s="556"/>
      <c r="BI295" s="556"/>
    </row>
    <row r="296" spans="1:61" ht="15.75" hidden="1" customHeight="1" thickBot="1" x14ac:dyDescent="0.25">
      <c r="A296" s="576"/>
      <c r="B296" s="220">
        <f t="shared" si="338"/>
        <v>9</v>
      </c>
      <c r="C296" s="158"/>
      <c r="D296" s="138"/>
      <c r="E296" s="139"/>
      <c r="F296" s="552"/>
      <c r="G296" s="159"/>
      <c r="H296" s="531"/>
      <c r="I296" s="534"/>
      <c r="J296" s="537"/>
      <c r="K296" s="531"/>
      <c r="L296" s="492"/>
      <c r="M296" s="489"/>
      <c r="N296" s="527"/>
      <c r="O296" s="381"/>
      <c r="P296" s="126"/>
      <c r="Q296" s="120"/>
      <c r="R296" s="361"/>
      <c r="S296" s="381"/>
      <c r="T296" s="364">
        <f t="shared" si="281"/>
        <v>0</v>
      </c>
      <c r="U296" s="381"/>
      <c r="V296" s="364">
        <f t="shared" si="282"/>
        <v>0</v>
      </c>
      <c r="W296" s="381"/>
      <c r="X296" s="364">
        <f t="shared" si="283"/>
        <v>0</v>
      </c>
      <c r="Y296" s="381"/>
      <c r="Z296" s="364">
        <f t="shared" si="284"/>
        <v>0</v>
      </c>
      <c r="AA296" s="381"/>
      <c r="AB296" s="364">
        <f t="shared" si="285"/>
        <v>0</v>
      </c>
      <c r="AC296" s="381"/>
      <c r="AD296" s="364">
        <f t="shared" si="286"/>
        <v>0</v>
      </c>
      <c r="AE296" s="381"/>
      <c r="AF296" s="364">
        <f t="shared" si="287"/>
        <v>0</v>
      </c>
      <c r="AG296" s="127">
        <f t="shared" si="305"/>
        <v>0</v>
      </c>
      <c r="AH296" s="218" t="str">
        <f t="shared" si="306"/>
        <v/>
      </c>
      <c r="AI296" s="242">
        <f t="shared" si="288"/>
        <v>0</v>
      </c>
      <c r="AJ296" s="515"/>
      <c r="AK296" s="492"/>
      <c r="AL296" s="495"/>
      <c r="AM296" s="515"/>
      <c r="AN296" s="491"/>
      <c r="AO296" s="489"/>
      <c r="AP296" s="486"/>
      <c r="AQ296" s="216"/>
      <c r="AR296" s="379"/>
      <c r="AS296" s="216"/>
      <c r="AT296" s="216"/>
      <c r="AU296" s="216"/>
      <c r="AV296" s="216"/>
      <c r="AW296" s="216"/>
      <c r="AX296" s="216"/>
      <c r="AY296" s="526"/>
      <c r="AZ296" s="669"/>
      <c r="BA296" s="47" t="str">
        <f t="shared" si="339"/>
        <v>No aplica</v>
      </c>
      <c r="BB296" s="557"/>
      <c r="BC296" s="47" t="str">
        <f t="shared" si="340"/>
        <v>No aplica</v>
      </c>
      <c r="BD296" s="200" t="str">
        <f t="shared" si="289"/>
        <v>No aplica</v>
      </c>
      <c r="BE296" s="557"/>
      <c r="BF296" s="557"/>
      <c r="BG296" s="557"/>
      <c r="BH296" s="557"/>
      <c r="BI296" s="557"/>
    </row>
    <row r="297" spans="1:61" ht="15.75" hidden="1" customHeight="1" thickBot="1" x14ac:dyDescent="0.25">
      <c r="A297" s="574" t="s">
        <v>236</v>
      </c>
      <c r="B297" s="220">
        <v>1</v>
      </c>
      <c r="C297" s="262"/>
      <c r="D297" s="262"/>
      <c r="E297" s="54"/>
      <c r="F297" s="545"/>
      <c r="G297" s="271"/>
      <c r="H297" s="529"/>
      <c r="I297" s="532" t="str">
        <f t="shared" ref="I297" si="341">IF(H297=5,"Mas de una vez al año",IF(H297=4,"Al menos una vez en el ultimo año",IF(H297=3,"Al menos una vez en los ultimos 2 años",IF(H297=2,"Al menos una vez en los ultimos 5 años","No se ha presentado en los ultimos 5 años"))))</f>
        <v>No se ha presentado en los ultimos 5 años</v>
      </c>
      <c r="J297" s="535" t="str">
        <f t="shared" ref="J297" si="342">CONCATENATE(H$243,K$243)</f>
        <v/>
      </c>
      <c r="K297" s="529"/>
      <c r="L297" s="490" t="str">
        <f t="shared" ref="L297" si="343">IF(AM297=5,"Catastrófico - Tendría desastrosas consecuencias o efectos sobre la institución",IF(AM297=4,"Mayor - Tendría altas consecuencias o efectos sobre la institución",IF(AM297=3,"Moderado - Tendría medianas consecuencias o efectos sobre la institución",IF(AM297=2,"Menos - Tendría bajo impacto o efecto sobre la institución",IF(AM297=1,"Insignificante - tendría consecuencias o efectos mínimos en la institución","Digite Valor entre 1 y 5")))))</f>
        <v>Digite Valor entre 1 y 5</v>
      </c>
      <c r="M297" s="487" t="str">
        <f t="shared" ref="M297" si="344">IF(L297="Digite Valor entre 1 y 5","",IF(L297="Digite Valor entre 1 y 5","",IF(COUNTIF(CH$10:CH$17,CONCATENATE(H297,K297)),CH$9,IF(COUNTIF(CI$10:CI$17,CONCATENATE(H297,K297)),CI$9,IF(COUNTIF(CJ$10:CJ$13,CONCATENATE(H297,K297)),CJ$9,CK$9)))))</f>
        <v/>
      </c>
      <c r="N297" s="527" t="str">
        <f t="shared" ref="N297" si="345">IF(M297=CH$9,"E",IF(M297=CI$9,"A",IF(M297=CJ$9,"M",IF(M297=CK$9,"B",""))))</f>
        <v/>
      </c>
      <c r="O297" s="381"/>
      <c r="P297" s="306"/>
      <c r="Q297" s="120"/>
      <c r="R297" s="361"/>
      <c r="S297" s="381"/>
      <c r="T297" s="364">
        <f t="shared" si="281"/>
        <v>0</v>
      </c>
      <c r="U297" s="381"/>
      <c r="V297" s="364">
        <f t="shared" si="282"/>
        <v>0</v>
      </c>
      <c r="W297" s="381"/>
      <c r="X297" s="364">
        <f t="shared" si="283"/>
        <v>0</v>
      </c>
      <c r="Y297" s="381"/>
      <c r="Z297" s="364">
        <f t="shared" si="284"/>
        <v>0</v>
      </c>
      <c r="AA297" s="381"/>
      <c r="AB297" s="364">
        <f t="shared" si="285"/>
        <v>0</v>
      </c>
      <c r="AC297" s="381"/>
      <c r="AD297" s="364">
        <f t="shared" si="286"/>
        <v>0</v>
      </c>
      <c r="AE297" s="381"/>
      <c r="AF297" s="364">
        <f t="shared" si="287"/>
        <v>0</v>
      </c>
      <c r="AG297" s="127">
        <f t="shared" si="305"/>
        <v>0</v>
      </c>
      <c r="AH297" s="218" t="str">
        <f t="shared" si="306"/>
        <v/>
      </c>
      <c r="AI297" s="242">
        <f t="shared" si="288"/>
        <v>0</v>
      </c>
      <c r="AJ297" s="514" t="str">
        <f t="shared" ref="AJ297" si="346">BG297</f>
        <v/>
      </c>
      <c r="AK297" s="490" t="str">
        <f t="shared" ref="AK297" si="347">IF(AJ297=5,"Mas de una vez al año",IF(AJ297=4,"Al menos una vez en el ultimo año",IF(AJ297=3,"Al menos una vez en los ultimos 2 años",IF(AJ297=2,"Al menos una vez en los ultimos 5 años","No se ha presentado en los ultimos 5 años"))))</f>
        <v>No se ha presentado en los ultimos 5 años</v>
      </c>
      <c r="AL297" s="493">
        <f t="shared" ref="AL297" si="348">BJ297</f>
        <v>0</v>
      </c>
      <c r="AM297" s="514" t="str">
        <f t="shared" ref="AM297" si="349">BI297</f>
        <v/>
      </c>
      <c r="AN297" s="491" t="str">
        <f t="shared" ref="AN297" si="350">IF(AM297=5,"Catastrófico - Tendría desastrosas consecuencias o efectos sobre la institución",IF(AM297=4,"Mayor - Tendría altas consecuencias o efectos sobre la institución",IF(AM297=3,"Moderado - Tendría medianas consecuencias o efectos sobre la institución",IF(AM297=2,"Menos - Tendría bajo impacto o efecto sobre la institución",IF(AM297=1,"Insignificante - tendría consecuencias o efectos mínimos en la institución","Digite Valor entre 1 y 5")))))</f>
        <v>Digite Valor entre 1 y 5</v>
      </c>
      <c r="AO297" s="487" t="str">
        <f>IF(AN297="Digite Valor entre 1 y 5","",IF(COUNTIF(CJ$10:CJ$17,CONCATENATE(AJ297,AM297)),DK$9,IF(COUNTIF(CK$10:CK$17,CONCATENATE(AJ297,AM297)),DL$9,IF(COUNTIF(DM$10:DM$13,CONCATENATE(AJ297,AM297)),DM$9,DN$9))))</f>
        <v/>
      </c>
      <c r="AP297" s="484" t="str">
        <f>IF(AO297=DK$9,"E",IF(AO297=DL$9,"A",IF(AO297=DM$9,"M",IF(AO297=DN$9,"B",""))))</f>
        <v>E</v>
      </c>
      <c r="AQ297" s="217"/>
      <c r="AR297" s="379"/>
      <c r="AS297" s="370"/>
      <c r="AT297" s="325"/>
      <c r="AU297" s="345"/>
      <c r="AV297" s="326"/>
      <c r="AW297" s="374"/>
      <c r="AX297" s="374"/>
      <c r="AY297" s="524"/>
      <c r="AZ297" s="667">
        <f>H297</f>
        <v>0</v>
      </c>
      <c r="BA297" s="47" t="str">
        <f t="shared" si="339"/>
        <v>No aplica</v>
      </c>
      <c r="BB297" s="555">
        <f>K297</f>
        <v>0</v>
      </c>
      <c r="BC297" s="47" t="str">
        <f t="shared" si="340"/>
        <v>No aplica</v>
      </c>
      <c r="BD297" s="200" t="str">
        <f t="shared" si="289"/>
        <v>No aplica0</v>
      </c>
      <c r="BE297" s="555" t="str">
        <f t="shared" ref="BE297" si="351">IF(R297="","",SUMIF(R297:R305,"Afecta la Probabilidad",BA297:BA305))</f>
        <v/>
      </c>
      <c r="BF297" s="555" t="str">
        <f t="shared" ref="BF297" si="352">IF(R297="","",SUMIF(R297:R305,"Afecta el Impacto",BC297:BC305))</f>
        <v/>
      </c>
      <c r="BG297" s="555" t="str">
        <f t="shared" ref="BG297" si="353">IF(BE297="","",IF(H297-BE297&lt;=0,1,H297-BE297))</f>
        <v/>
      </c>
      <c r="BH297" s="555" t="str">
        <f t="shared" ref="BH297" si="354">CONCATENATE(BG297,BI297)</f>
        <v/>
      </c>
      <c r="BI297" s="555" t="str">
        <f t="shared" ref="BI297" si="355">IF(K297="","",IF(K297-BF297&lt;0,1,K297-BF297))</f>
        <v/>
      </c>
    </row>
    <row r="298" spans="1:61" ht="15.75" hidden="1" customHeight="1" thickBot="1" x14ac:dyDescent="0.25">
      <c r="A298" s="575"/>
      <c r="B298" s="220">
        <f t="shared" ref="B298:B305" si="356">B297+1</f>
        <v>2</v>
      </c>
      <c r="C298" s="262"/>
      <c r="D298" s="262"/>
      <c r="E298" s="132"/>
      <c r="F298" s="553"/>
      <c r="G298" s="263"/>
      <c r="H298" s="530"/>
      <c r="I298" s="533"/>
      <c r="J298" s="536"/>
      <c r="K298" s="530"/>
      <c r="L298" s="491"/>
      <c r="M298" s="488"/>
      <c r="N298" s="527"/>
      <c r="O298" s="381"/>
      <c r="P298" s="239"/>
      <c r="Q298" s="120"/>
      <c r="R298" s="361"/>
      <c r="S298" s="381"/>
      <c r="T298" s="364">
        <f t="shared" si="281"/>
        <v>0</v>
      </c>
      <c r="U298" s="381"/>
      <c r="V298" s="364">
        <f t="shared" si="282"/>
        <v>0</v>
      </c>
      <c r="W298" s="381"/>
      <c r="X298" s="364">
        <f t="shared" si="283"/>
        <v>0</v>
      </c>
      <c r="Y298" s="381"/>
      <c r="Z298" s="364">
        <f t="shared" si="284"/>
        <v>0</v>
      </c>
      <c r="AA298" s="381"/>
      <c r="AB298" s="364">
        <f t="shared" si="285"/>
        <v>0</v>
      </c>
      <c r="AC298" s="381"/>
      <c r="AD298" s="364">
        <f t="shared" si="286"/>
        <v>0</v>
      </c>
      <c r="AE298" s="381"/>
      <c r="AF298" s="364">
        <f t="shared" si="287"/>
        <v>0</v>
      </c>
      <c r="AG298" s="127">
        <f t="shared" si="305"/>
        <v>0</v>
      </c>
      <c r="AH298" s="218" t="str">
        <f t="shared" si="306"/>
        <v/>
      </c>
      <c r="AI298" s="242">
        <f t="shared" si="288"/>
        <v>0</v>
      </c>
      <c r="AJ298" s="503"/>
      <c r="AK298" s="491"/>
      <c r="AL298" s="494"/>
      <c r="AM298" s="503"/>
      <c r="AN298" s="491"/>
      <c r="AO298" s="488"/>
      <c r="AP298" s="485"/>
      <c r="AQ298" s="328"/>
      <c r="AR298" s="379"/>
      <c r="AS298" s="370"/>
      <c r="AT298" s="375"/>
      <c r="AU298" s="56"/>
      <c r="AV298" s="56"/>
      <c r="AW298" s="375"/>
      <c r="AX298" s="375"/>
      <c r="AY298" s="525"/>
      <c r="AZ298" s="668"/>
      <c r="BA298" s="47" t="str">
        <f t="shared" si="339"/>
        <v>No aplica</v>
      </c>
      <c r="BB298" s="556"/>
      <c r="BC298" s="47" t="str">
        <f t="shared" si="340"/>
        <v>No aplica</v>
      </c>
      <c r="BD298" s="200" t="str">
        <f t="shared" si="289"/>
        <v>No aplica</v>
      </c>
      <c r="BE298" s="556"/>
      <c r="BF298" s="556"/>
      <c r="BG298" s="556"/>
      <c r="BH298" s="556"/>
      <c r="BI298" s="556"/>
    </row>
    <row r="299" spans="1:61" ht="15.75" hidden="1" customHeight="1" thickBot="1" x14ac:dyDescent="0.25">
      <c r="A299" s="575"/>
      <c r="B299" s="220">
        <f t="shared" si="356"/>
        <v>3</v>
      </c>
      <c r="C299" s="262"/>
      <c r="D299" s="262"/>
      <c r="E299" s="132"/>
      <c r="F299" s="553"/>
      <c r="G299" s="263"/>
      <c r="H299" s="530"/>
      <c r="I299" s="533"/>
      <c r="J299" s="536"/>
      <c r="K299" s="530"/>
      <c r="L299" s="491"/>
      <c r="M299" s="488"/>
      <c r="N299" s="527"/>
      <c r="O299" s="381"/>
      <c r="P299" s="239"/>
      <c r="Q299" s="120"/>
      <c r="R299" s="361"/>
      <c r="S299" s="381"/>
      <c r="T299" s="364">
        <f t="shared" si="281"/>
        <v>0</v>
      </c>
      <c r="U299" s="381"/>
      <c r="V299" s="364">
        <f t="shared" si="282"/>
        <v>0</v>
      </c>
      <c r="W299" s="381"/>
      <c r="X299" s="364">
        <f t="shared" si="283"/>
        <v>0</v>
      </c>
      <c r="Y299" s="381"/>
      <c r="Z299" s="364">
        <f t="shared" si="284"/>
        <v>0</v>
      </c>
      <c r="AA299" s="381"/>
      <c r="AB299" s="364">
        <f t="shared" si="285"/>
        <v>0</v>
      </c>
      <c r="AC299" s="381"/>
      <c r="AD299" s="364">
        <f t="shared" si="286"/>
        <v>0</v>
      </c>
      <c r="AE299" s="381"/>
      <c r="AF299" s="364">
        <f t="shared" si="287"/>
        <v>0</v>
      </c>
      <c r="AG299" s="127">
        <f t="shared" si="305"/>
        <v>0</v>
      </c>
      <c r="AH299" s="218" t="str">
        <f t="shared" si="306"/>
        <v/>
      </c>
      <c r="AI299" s="242">
        <f t="shared" si="288"/>
        <v>0</v>
      </c>
      <c r="AJ299" s="503"/>
      <c r="AK299" s="491"/>
      <c r="AL299" s="494"/>
      <c r="AM299" s="503"/>
      <c r="AN299" s="491"/>
      <c r="AO299" s="488"/>
      <c r="AP299" s="485"/>
      <c r="AQ299" s="217"/>
      <c r="AR299" s="379"/>
      <c r="AS299" s="370"/>
      <c r="AT299" s="375"/>
      <c r="AU299" s="56"/>
      <c r="AV299" s="56"/>
      <c r="AW299" s="217"/>
      <c r="AX299" s="217"/>
      <c r="AY299" s="525"/>
      <c r="AZ299" s="668"/>
      <c r="BA299" s="47" t="str">
        <f t="shared" si="339"/>
        <v>No aplica</v>
      </c>
      <c r="BB299" s="556"/>
      <c r="BC299" s="47" t="str">
        <f t="shared" si="340"/>
        <v>No aplica</v>
      </c>
      <c r="BD299" s="200" t="str">
        <f t="shared" si="289"/>
        <v>No aplica</v>
      </c>
      <c r="BE299" s="556"/>
      <c r="BF299" s="556"/>
      <c r="BG299" s="556"/>
      <c r="BH299" s="556"/>
      <c r="BI299" s="556"/>
    </row>
    <row r="300" spans="1:61" ht="15" hidden="1" customHeight="1" thickBot="1" x14ac:dyDescent="0.25">
      <c r="A300" s="575"/>
      <c r="B300" s="220">
        <f t="shared" si="356"/>
        <v>4</v>
      </c>
      <c r="C300" s="262"/>
      <c r="D300" s="262"/>
      <c r="E300" s="132"/>
      <c r="F300" s="553"/>
      <c r="G300" s="263"/>
      <c r="H300" s="530"/>
      <c r="I300" s="533"/>
      <c r="J300" s="536"/>
      <c r="K300" s="530"/>
      <c r="L300" s="491"/>
      <c r="M300" s="488"/>
      <c r="N300" s="527"/>
      <c r="O300" s="381"/>
      <c r="P300" s="134"/>
      <c r="Q300" s="120"/>
      <c r="R300" s="361"/>
      <c r="S300" s="381"/>
      <c r="T300" s="364">
        <f t="shared" si="281"/>
        <v>0</v>
      </c>
      <c r="U300" s="381"/>
      <c r="V300" s="364">
        <f t="shared" si="282"/>
        <v>0</v>
      </c>
      <c r="W300" s="381"/>
      <c r="X300" s="364">
        <f t="shared" si="283"/>
        <v>0</v>
      </c>
      <c r="Y300" s="381"/>
      <c r="Z300" s="364">
        <f t="shared" si="284"/>
        <v>0</v>
      </c>
      <c r="AA300" s="381"/>
      <c r="AB300" s="364">
        <f t="shared" si="285"/>
        <v>0</v>
      </c>
      <c r="AC300" s="381"/>
      <c r="AD300" s="364">
        <f t="shared" si="286"/>
        <v>0</v>
      </c>
      <c r="AE300" s="381"/>
      <c r="AF300" s="364">
        <f t="shared" si="287"/>
        <v>0</v>
      </c>
      <c r="AG300" s="127">
        <f t="shared" si="305"/>
        <v>0</v>
      </c>
      <c r="AH300" s="218" t="str">
        <f t="shared" si="306"/>
        <v/>
      </c>
      <c r="AI300" s="242">
        <f t="shared" si="288"/>
        <v>0</v>
      </c>
      <c r="AJ300" s="503"/>
      <c r="AK300" s="491"/>
      <c r="AL300" s="494"/>
      <c r="AM300" s="503"/>
      <c r="AN300" s="491"/>
      <c r="AO300" s="488"/>
      <c r="AP300" s="485"/>
      <c r="AQ300" s="216"/>
      <c r="AR300" s="379"/>
      <c r="AS300" s="216"/>
      <c r="AT300" s="216"/>
      <c r="AU300" s="216"/>
      <c r="AV300" s="216"/>
      <c r="AW300" s="216"/>
      <c r="AX300" s="216"/>
      <c r="AY300" s="525"/>
      <c r="AZ300" s="668"/>
      <c r="BA300" s="47" t="str">
        <f t="shared" si="339"/>
        <v>No aplica</v>
      </c>
      <c r="BB300" s="556"/>
      <c r="BC300" s="47" t="str">
        <f t="shared" si="340"/>
        <v>No aplica</v>
      </c>
      <c r="BD300" s="200" t="str">
        <f t="shared" si="289"/>
        <v>No aplica</v>
      </c>
      <c r="BE300" s="556"/>
      <c r="BF300" s="556"/>
      <c r="BG300" s="556"/>
      <c r="BH300" s="556"/>
      <c r="BI300" s="556"/>
    </row>
    <row r="301" spans="1:61" ht="15.75" hidden="1" customHeight="1" thickBot="1" x14ac:dyDescent="0.25">
      <c r="A301" s="575"/>
      <c r="B301" s="220">
        <f t="shared" si="356"/>
        <v>5</v>
      </c>
      <c r="C301" s="262"/>
      <c r="D301" s="262"/>
      <c r="E301" s="132"/>
      <c r="F301" s="553"/>
      <c r="G301" s="263"/>
      <c r="H301" s="530"/>
      <c r="I301" s="533"/>
      <c r="J301" s="536"/>
      <c r="K301" s="530"/>
      <c r="L301" s="491"/>
      <c r="M301" s="488"/>
      <c r="N301" s="527"/>
      <c r="O301" s="381"/>
      <c r="P301" s="134"/>
      <c r="Q301" s="120"/>
      <c r="R301" s="361"/>
      <c r="S301" s="381"/>
      <c r="T301" s="364">
        <f t="shared" si="281"/>
        <v>0</v>
      </c>
      <c r="U301" s="381"/>
      <c r="V301" s="364">
        <f t="shared" si="282"/>
        <v>0</v>
      </c>
      <c r="W301" s="381"/>
      <c r="X301" s="364">
        <f t="shared" si="283"/>
        <v>0</v>
      </c>
      <c r="Y301" s="381"/>
      <c r="Z301" s="364">
        <f t="shared" si="284"/>
        <v>0</v>
      </c>
      <c r="AA301" s="381"/>
      <c r="AB301" s="364">
        <f t="shared" si="285"/>
        <v>0</v>
      </c>
      <c r="AC301" s="381"/>
      <c r="AD301" s="364">
        <f t="shared" si="286"/>
        <v>0</v>
      </c>
      <c r="AE301" s="381"/>
      <c r="AF301" s="364">
        <f t="shared" si="287"/>
        <v>0</v>
      </c>
      <c r="AG301" s="127">
        <f>T301+V301+X301+Z301+AB301+AD301+AF301</f>
        <v>0</v>
      </c>
      <c r="AH301" s="218" t="str">
        <f t="shared" si="306"/>
        <v/>
      </c>
      <c r="AI301" s="242">
        <f t="shared" si="288"/>
        <v>0</v>
      </c>
      <c r="AJ301" s="503"/>
      <c r="AK301" s="491"/>
      <c r="AL301" s="494"/>
      <c r="AM301" s="503"/>
      <c r="AN301" s="491"/>
      <c r="AO301" s="488"/>
      <c r="AP301" s="485"/>
      <c r="AQ301" s="216"/>
      <c r="AR301" s="379"/>
      <c r="AS301" s="216"/>
      <c r="AT301" s="216"/>
      <c r="AU301" s="216"/>
      <c r="AV301" s="216"/>
      <c r="AW301" s="216"/>
      <c r="AX301" s="216"/>
      <c r="AY301" s="525"/>
      <c r="AZ301" s="668"/>
      <c r="BA301" s="47" t="str">
        <f t="shared" si="339"/>
        <v>No aplica</v>
      </c>
      <c r="BB301" s="556"/>
      <c r="BC301" s="47" t="str">
        <f t="shared" si="340"/>
        <v>No aplica</v>
      </c>
      <c r="BD301" s="200" t="str">
        <f t="shared" si="289"/>
        <v>No aplica</v>
      </c>
      <c r="BE301" s="556"/>
      <c r="BF301" s="556"/>
      <c r="BG301" s="556"/>
      <c r="BH301" s="556"/>
      <c r="BI301" s="556"/>
    </row>
    <row r="302" spans="1:61" ht="15.75" hidden="1" customHeight="1" thickBot="1" x14ac:dyDescent="0.25">
      <c r="A302" s="575"/>
      <c r="B302" s="220">
        <f t="shared" si="356"/>
        <v>6</v>
      </c>
      <c r="C302" s="262"/>
      <c r="D302" s="262"/>
      <c r="E302" s="132"/>
      <c r="F302" s="553"/>
      <c r="G302" s="263"/>
      <c r="H302" s="530"/>
      <c r="I302" s="533"/>
      <c r="J302" s="536"/>
      <c r="K302" s="530"/>
      <c r="L302" s="491"/>
      <c r="M302" s="488"/>
      <c r="N302" s="527"/>
      <c r="O302" s="381"/>
      <c r="P302" s="126"/>
      <c r="Q302" s="120"/>
      <c r="R302" s="361"/>
      <c r="S302" s="381"/>
      <c r="T302" s="364">
        <f t="shared" si="281"/>
        <v>0</v>
      </c>
      <c r="U302" s="381"/>
      <c r="V302" s="364">
        <f t="shared" si="282"/>
        <v>0</v>
      </c>
      <c r="W302" s="381"/>
      <c r="X302" s="364">
        <f t="shared" si="283"/>
        <v>0</v>
      </c>
      <c r="Y302" s="381"/>
      <c r="Z302" s="364">
        <f t="shared" si="284"/>
        <v>0</v>
      </c>
      <c r="AA302" s="381"/>
      <c r="AB302" s="364">
        <f t="shared" si="285"/>
        <v>0</v>
      </c>
      <c r="AC302" s="381"/>
      <c r="AD302" s="364">
        <f t="shared" si="286"/>
        <v>0</v>
      </c>
      <c r="AE302" s="381"/>
      <c r="AF302" s="364">
        <f t="shared" si="287"/>
        <v>0</v>
      </c>
      <c r="AG302" s="127">
        <f t="shared" si="305"/>
        <v>0</v>
      </c>
      <c r="AH302" s="218" t="str">
        <f t="shared" si="306"/>
        <v/>
      </c>
      <c r="AI302" s="242">
        <f t="shared" si="288"/>
        <v>0</v>
      </c>
      <c r="AJ302" s="503"/>
      <c r="AK302" s="491"/>
      <c r="AL302" s="494"/>
      <c r="AM302" s="503"/>
      <c r="AN302" s="491"/>
      <c r="AO302" s="488"/>
      <c r="AP302" s="485"/>
      <c r="AQ302" s="216"/>
      <c r="AR302" s="379"/>
      <c r="AS302" s="216"/>
      <c r="AT302" s="216"/>
      <c r="AU302" s="216"/>
      <c r="AV302" s="216"/>
      <c r="AW302" s="216"/>
      <c r="AX302" s="216"/>
      <c r="AY302" s="525"/>
      <c r="AZ302" s="668"/>
      <c r="BA302" s="47" t="str">
        <f t="shared" si="339"/>
        <v>No aplica</v>
      </c>
      <c r="BB302" s="556"/>
      <c r="BC302" s="47" t="str">
        <f t="shared" si="340"/>
        <v>No aplica</v>
      </c>
      <c r="BD302" s="200" t="str">
        <f t="shared" si="289"/>
        <v>No aplica</v>
      </c>
      <c r="BE302" s="556"/>
      <c r="BF302" s="556"/>
      <c r="BG302" s="556"/>
      <c r="BH302" s="556"/>
      <c r="BI302" s="556"/>
    </row>
    <row r="303" spans="1:61" ht="15.75" hidden="1" customHeight="1" thickBot="1" x14ac:dyDescent="0.25">
      <c r="A303" s="575"/>
      <c r="B303" s="220">
        <f t="shared" si="356"/>
        <v>7</v>
      </c>
      <c r="C303" s="262"/>
      <c r="D303" s="262"/>
      <c r="E303" s="132"/>
      <c r="F303" s="553"/>
      <c r="G303" s="263"/>
      <c r="H303" s="530"/>
      <c r="I303" s="533"/>
      <c r="J303" s="536"/>
      <c r="K303" s="530"/>
      <c r="L303" s="491"/>
      <c r="M303" s="488"/>
      <c r="N303" s="527"/>
      <c r="O303" s="381"/>
      <c r="P303" s="126"/>
      <c r="Q303" s="120"/>
      <c r="R303" s="361"/>
      <c r="S303" s="381"/>
      <c r="T303" s="364">
        <f t="shared" si="281"/>
        <v>0</v>
      </c>
      <c r="U303" s="381"/>
      <c r="V303" s="364">
        <f t="shared" si="282"/>
        <v>0</v>
      </c>
      <c r="W303" s="381"/>
      <c r="X303" s="364">
        <f t="shared" si="283"/>
        <v>0</v>
      </c>
      <c r="Y303" s="381"/>
      <c r="Z303" s="364">
        <f t="shared" si="284"/>
        <v>0</v>
      </c>
      <c r="AA303" s="381"/>
      <c r="AB303" s="364">
        <f t="shared" si="285"/>
        <v>0</v>
      </c>
      <c r="AC303" s="381"/>
      <c r="AD303" s="364">
        <f t="shared" si="286"/>
        <v>0</v>
      </c>
      <c r="AE303" s="381"/>
      <c r="AF303" s="364">
        <f t="shared" si="287"/>
        <v>0</v>
      </c>
      <c r="AG303" s="127">
        <f t="shared" si="305"/>
        <v>0</v>
      </c>
      <c r="AH303" s="218" t="str">
        <f t="shared" si="306"/>
        <v/>
      </c>
      <c r="AI303" s="242">
        <f t="shared" si="288"/>
        <v>0</v>
      </c>
      <c r="AJ303" s="503"/>
      <c r="AK303" s="491"/>
      <c r="AL303" s="494"/>
      <c r="AM303" s="503"/>
      <c r="AN303" s="491"/>
      <c r="AO303" s="488"/>
      <c r="AP303" s="485"/>
      <c r="AQ303" s="216"/>
      <c r="AR303" s="379"/>
      <c r="AS303" s="216"/>
      <c r="AT303" s="216"/>
      <c r="AU303" s="216"/>
      <c r="AV303" s="216"/>
      <c r="AW303" s="216"/>
      <c r="AX303" s="216"/>
      <c r="AY303" s="525"/>
      <c r="AZ303" s="668"/>
      <c r="BA303" s="47" t="str">
        <f t="shared" si="339"/>
        <v>No aplica</v>
      </c>
      <c r="BB303" s="556"/>
      <c r="BC303" s="47" t="str">
        <f t="shared" si="340"/>
        <v>No aplica</v>
      </c>
      <c r="BD303" s="200" t="str">
        <f t="shared" si="289"/>
        <v>No aplica</v>
      </c>
      <c r="BE303" s="556"/>
      <c r="BF303" s="556"/>
      <c r="BG303" s="556"/>
      <c r="BH303" s="556"/>
      <c r="BI303" s="556"/>
    </row>
    <row r="304" spans="1:61" ht="15.75" hidden="1" customHeight="1" thickBot="1" x14ac:dyDescent="0.25">
      <c r="A304" s="575"/>
      <c r="B304" s="220">
        <f t="shared" si="356"/>
        <v>8</v>
      </c>
      <c r="C304" s="262"/>
      <c r="D304" s="262"/>
      <c r="E304" s="132"/>
      <c r="F304" s="553"/>
      <c r="G304" s="263"/>
      <c r="H304" s="530"/>
      <c r="I304" s="533"/>
      <c r="J304" s="536"/>
      <c r="K304" s="530"/>
      <c r="L304" s="491"/>
      <c r="M304" s="488"/>
      <c r="N304" s="527"/>
      <c r="O304" s="381"/>
      <c r="P304" s="126"/>
      <c r="Q304" s="120"/>
      <c r="R304" s="361"/>
      <c r="S304" s="381"/>
      <c r="T304" s="364">
        <f t="shared" si="281"/>
        <v>0</v>
      </c>
      <c r="U304" s="381"/>
      <c r="V304" s="364">
        <f t="shared" si="282"/>
        <v>0</v>
      </c>
      <c r="W304" s="381"/>
      <c r="X304" s="364">
        <f t="shared" si="283"/>
        <v>0</v>
      </c>
      <c r="Y304" s="381"/>
      <c r="Z304" s="364">
        <f t="shared" si="284"/>
        <v>0</v>
      </c>
      <c r="AA304" s="381"/>
      <c r="AB304" s="364">
        <f t="shared" si="285"/>
        <v>0</v>
      </c>
      <c r="AC304" s="381"/>
      <c r="AD304" s="364">
        <f t="shared" si="286"/>
        <v>0</v>
      </c>
      <c r="AE304" s="381"/>
      <c r="AF304" s="364">
        <f t="shared" si="287"/>
        <v>0</v>
      </c>
      <c r="AG304" s="127">
        <f t="shared" si="305"/>
        <v>0</v>
      </c>
      <c r="AH304" s="218" t="str">
        <f t="shared" si="306"/>
        <v/>
      </c>
      <c r="AI304" s="242">
        <f t="shared" si="288"/>
        <v>0</v>
      </c>
      <c r="AJ304" s="503"/>
      <c r="AK304" s="491"/>
      <c r="AL304" s="494"/>
      <c r="AM304" s="503"/>
      <c r="AN304" s="491"/>
      <c r="AO304" s="488"/>
      <c r="AP304" s="485"/>
      <c r="AQ304" s="216"/>
      <c r="AR304" s="379"/>
      <c r="AS304" s="216"/>
      <c r="AT304" s="216"/>
      <c r="AU304" s="216"/>
      <c r="AV304" s="216"/>
      <c r="AW304" s="216"/>
      <c r="AX304" s="216"/>
      <c r="AY304" s="525"/>
      <c r="AZ304" s="668"/>
      <c r="BA304" s="47" t="str">
        <f t="shared" si="339"/>
        <v>No aplica</v>
      </c>
      <c r="BB304" s="556"/>
      <c r="BC304" s="47" t="str">
        <f t="shared" si="340"/>
        <v>No aplica</v>
      </c>
      <c r="BD304" s="200" t="str">
        <f t="shared" si="289"/>
        <v>No aplica</v>
      </c>
      <c r="BE304" s="556"/>
      <c r="BF304" s="556"/>
      <c r="BG304" s="556"/>
      <c r="BH304" s="556"/>
      <c r="BI304" s="556"/>
    </row>
    <row r="305" spans="1:61" ht="15.75" hidden="1" customHeight="1" thickBot="1" x14ac:dyDescent="0.25">
      <c r="A305" s="576"/>
      <c r="B305" s="220">
        <f t="shared" si="356"/>
        <v>9</v>
      </c>
      <c r="C305" s="262"/>
      <c r="D305" s="262"/>
      <c r="E305" s="132"/>
      <c r="F305" s="554"/>
      <c r="G305" s="263"/>
      <c r="H305" s="531"/>
      <c r="I305" s="534"/>
      <c r="J305" s="537"/>
      <c r="K305" s="531"/>
      <c r="L305" s="492"/>
      <c r="M305" s="489"/>
      <c r="N305" s="527"/>
      <c r="O305" s="381"/>
      <c r="P305" s="126"/>
      <c r="Q305" s="120"/>
      <c r="R305" s="361"/>
      <c r="S305" s="381"/>
      <c r="T305" s="364">
        <f t="shared" si="281"/>
        <v>0</v>
      </c>
      <c r="U305" s="381"/>
      <c r="V305" s="364">
        <f t="shared" si="282"/>
        <v>0</v>
      </c>
      <c r="W305" s="381"/>
      <c r="X305" s="364">
        <f t="shared" si="283"/>
        <v>0</v>
      </c>
      <c r="Y305" s="381"/>
      <c r="Z305" s="364">
        <f t="shared" si="284"/>
        <v>0</v>
      </c>
      <c r="AA305" s="381"/>
      <c r="AB305" s="364">
        <f t="shared" si="285"/>
        <v>0</v>
      </c>
      <c r="AC305" s="381"/>
      <c r="AD305" s="364">
        <f t="shared" si="286"/>
        <v>0</v>
      </c>
      <c r="AE305" s="381"/>
      <c r="AF305" s="364">
        <f t="shared" si="287"/>
        <v>0</v>
      </c>
      <c r="AG305" s="127">
        <f t="shared" si="305"/>
        <v>0</v>
      </c>
      <c r="AH305" s="218" t="str">
        <f t="shared" si="306"/>
        <v/>
      </c>
      <c r="AI305" s="242">
        <f t="shared" si="288"/>
        <v>0</v>
      </c>
      <c r="AJ305" s="515"/>
      <c r="AK305" s="492"/>
      <c r="AL305" s="495"/>
      <c r="AM305" s="515"/>
      <c r="AN305" s="491"/>
      <c r="AO305" s="489"/>
      <c r="AP305" s="486"/>
      <c r="AQ305" s="216"/>
      <c r="AR305" s="379"/>
      <c r="AS305" s="216"/>
      <c r="AT305" s="216"/>
      <c r="AU305" s="216"/>
      <c r="AV305" s="216"/>
      <c r="AW305" s="216"/>
      <c r="AX305" s="216"/>
      <c r="AY305" s="526"/>
      <c r="AZ305" s="669"/>
      <c r="BA305" s="47" t="str">
        <f t="shared" si="339"/>
        <v>No aplica</v>
      </c>
      <c r="BB305" s="557"/>
      <c r="BC305" s="47" t="str">
        <f t="shared" si="340"/>
        <v>No aplica</v>
      </c>
      <c r="BD305" s="200" t="str">
        <f t="shared" si="289"/>
        <v>No aplica</v>
      </c>
      <c r="BE305" s="557"/>
      <c r="BF305" s="557"/>
      <c r="BG305" s="557"/>
      <c r="BH305" s="557"/>
      <c r="BI305" s="557"/>
    </row>
    <row r="306" spans="1:61" ht="15.75" hidden="1" customHeight="1" thickBot="1" x14ac:dyDescent="0.25">
      <c r="A306" s="574" t="s">
        <v>237</v>
      </c>
      <c r="B306" s="220">
        <v>1</v>
      </c>
      <c r="C306" s="262"/>
      <c r="D306" s="262"/>
      <c r="E306" s="271"/>
      <c r="F306" s="550"/>
      <c r="G306" s="271"/>
      <c r="H306" s="529"/>
      <c r="I306" s="532" t="str">
        <f t="shared" ref="I306" si="357">IF(H306=5,"Mas de una vez al año",IF(H306=4,"Al menos una vez en el ultimo año",IF(H306=3,"Al menos una vez en los ultimos 2 años",IF(H306=2,"Al menos una vez en los ultimos 5 años","No se ha presentado en los ultimos 5 años"))))</f>
        <v>No se ha presentado en los ultimos 5 años</v>
      </c>
      <c r="J306" s="535" t="str">
        <f t="shared" ref="J306" si="358">CONCATENATE(H$243,K$243)</f>
        <v/>
      </c>
      <c r="K306" s="529"/>
      <c r="L306" s="490" t="str">
        <f t="shared" ref="L306" si="359">IF(AM306=5,"Catastrófico - Tendría desastrosas consecuencias o efectos sobre la institución",IF(AM306=4,"Mayor - Tendría altas consecuencias o efectos sobre la institución",IF(AM306=3,"Moderado - Tendría medianas consecuencias o efectos sobre la institución",IF(AM306=2,"Menos - Tendría bajo impacto o efecto sobre la institución",IF(AM306=1,"Insignificante - tendría consecuencias o efectos mínimos en la institución","Digite Valor entre 1 y 5")))))</f>
        <v>Digite Valor entre 1 y 5</v>
      </c>
      <c r="M306" s="487" t="str">
        <f t="shared" ref="M306" si="360">IF(L306="Digite Valor entre 1 y 5","",IF(L306="Digite Valor entre 1 y 5","",IF(COUNTIF(CH$10:CH$17,CONCATENATE(H306,K306)),CH$9,IF(COUNTIF(CI$10:CI$17,CONCATENATE(H306,K306)),CI$9,IF(COUNTIF(CJ$10:CJ$13,CONCATENATE(H306,K306)),CJ$9,CK$9)))))</f>
        <v/>
      </c>
      <c r="N306" s="527" t="str">
        <f t="shared" ref="N306" si="361">IF(M306=CH$9,"E",IF(M306=CI$9,"A",IF(M306=CJ$9,"M",IF(M306=CK$9,"B",""))))</f>
        <v/>
      </c>
      <c r="O306" s="381"/>
      <c r="P306" s="306"/>
      <c r="Q306" s="120"/>
      <c r="R306" s="361"/>
      <c r="S306" s="381"/>
      <c r="T306" s="364">
        <f t="shared" si="281"/>
        <v>0</v>
      </c>
      <c r="U306" s="381"/>
      <c r="V306" s="364">
        <f t="shared" si="282"/>
        <v>0</v>
      </c>
      <c r="W306" s="381"/>
      <c r="X306" s="364">
        <f t="shared" si="283"/>
        <v>0</v>
      </c>
      <c r="Y306" s="381"/>
      <c r="Z306" s="364">
        <f t="shared" si="284"/>
        <v>0</v>
      </c>
      <c r="AA306" s="381"/>
      <c r="AB306" s="364">
        <f t="shared" si="285"/>
        <v>0</v>
      </c>
      <c r="AC306" s="381"/>
      <c r="AD306" s="364">
        <f t="shared" si="286"/>
        <v>0</v>
      </c>
      <c r="AE306" s="381"/>
      <c r="AF306" s="364">
        <f t="shared" si="287"/>
        <v>0</v>
      </c>
      <c r="AG306" s="127">
        <f t="shared" si="305"/>
        <v>0</v>
      </c>
      <c r="AH306" s="218" t="str">
        <f t="shared" si="306"/>
        <v/>
      </c>
      <c r="AI306" s="242">
        <f t="shared" si="288"/>
        <v>0</v>
      </c>
      <c r="AJ306" s="514" t="str">
        <f t="shared" ref="AJ306" si="362">BG306</f>
        <v/>
      </c>
      <c r="AK306" s="490" t="str">
        <f t="shared" ref="AK306" si="363">IF(AJ306=5,"Mas de una vez al año",IF(AJ306=4,"Al menos una vez en el ultimo año",IF(AJ306=3,"Al menos una vez en los ultimos 2 años",IF(AJ306=2,"Al menos una vez en los ultimos 5 años","No se ha presentado en los ultimos 5 años"))))</f>
        <v>No se ha presentado en los ultimos 5 años</v>
      </c>
      <c r="AL306" s="493">
        <f t="shared" ref="AL306" si="364">BJ306</f>
        <v>0</v>
      </c>
      <c r="AM306" s="514" t="str">
        <f t="shared" ref="AM306" si="365">BI306</f>
        <v/>
      </c>
      <c r="AN306" s="491" t="str">
        <f t="shared" ref="AN306" si="366">IF(AM306=5,"Catastrófico - Tendría desastrosas consecuencias o efectos sobre la institución",IF(AM306=4,"Mayor - Tendría altas consecuencias o efectos sobre la institución",IF(AM306=3,"Moderado - Tendría medianas consecuencias o efectos sobre la institución",IF(AM306=2,"Menos - Tendría bajo impacto o efecto sobre la institución",IF(AM306=1,"Insignificante - tendría consecuencias o efectos mínimos en la institución","Digite Valor entre 1 y 5")))))</f>
        <v>Digite Valor entre 1 y 5</v>
      </c>
      <c r="AO306" s="487" t="str">
        <f>IF(AN306="Digite Valor entre 1 y 5","",IF(COUNTIF(CJ$10:CJ$17,CONCATENATE(AJ306,AM306)),DK$9,IF(COUNTIF(CK$10:CK$17,CONCATENATE(AJ306,AM306)),DL$9,IF(COUNTIF(DM$10:DM$13,CONCATENATE(AJ306,AM306)),DM$9,DN$9))))</f>
        <v/>
      </c>
      <c r="AP306" s="484" t="str">
        <f>IF(AO306=DK$9,"E",IF(AO306=DL$9,"A",IF(AO306=DM$9,"M",IF(AO306=DN$9,"B",""))))</f>
        <v>E</v>
      </c>
      <c r="AQ306" s="370"/>
      <c r="AR306" s="379"/>
      <c r="AS306" s="370"/>
      <c r="AT306" s="325"/>
      <c r="AU306" s="345"/>
      <c r="AV306" s="326"/>
      <c r="AW306" s="324"/>
      <c r="AX306" s="324"/>
      <c r="AY306" s="524"/>
      <c r="AZ306" s="667">
        <f>H306</f>
        <v>0</v>
      </c>
      <c r="BA306" s="47" t="str">
        <f t="shared" si="339"/>
        <v>No aplica</v>
      </c>
      <c r="BB306" s="555">
        <f>K306</f>
        <v>0</v>
      </c>
      <c r="BC306" s="47" t="str">
        <f t="shared" si="340"/>
        <v>No aplica</v>
      </c>
      <c r="BD306" s="200" t="str">
        <f t="shared" si="289"/>
        <v>No aplica0</v>
      </c>
      <c r="BE306" s="555" t="str">
        <f t="shared" ref="BE306" si="367">IF(R306="","",SUMIF(R306:R314,"Afecta la Probabilidad",BA306:BA314))</f>
        <v/>
      </c>
      <c r="BF306" s="555" t="str">
        <f t="shared" ref="BF306" si="368">IF(R306="","",SUMIF(R306:R314,"Afecta el Impacto",BC306:BC314))</f>
        <v/>
      </c>
      <c r="BG306" s="555" t="str">
        <f t="shared" ref="BG306" si="369">IF(BE306="","",IF(H306-BE306&lt;=0,1,H306-BE306))</f>
        <v/>
      </c>
      <c r="BH306" s="555" t="str">
        <f t="shared" ref="BH306" si="370">CONCATENATE(BG306,BI306)</f>
        <v/>
      </c>
      <c r="BI306" s="555" t="str">
        <f t="shared" ref="BI306" si="371">IF(K306="","",IF(K306-BF306&lt;0,1,K306-BF306))</f>
        <v/>
      </c>
    </row>
    <row r="307" spans="1:61" ht="15" hidden="1" customHeight="1" thickBot="1" x14ac:dyDescent="0.25">
      <c r="A307" s="575"/>
      <c r="B307" s="220">
        <f t="shared" ref="B307:B314" si="372">B306+1</f>
        <v>2</v>
      </c>
      <c r="C307" s="262"/>
      <c r="D307" s="262"/>
      <c r="E307" s="263"/>
      <c r="F307" s="551"/>
      <c r="G307" s="263"/>
      <c r="H307" s="530"/>
      <c r="I307" s="533"/>
      <c r="J307" s="536"/>
      <c r="K307" s="530"/>
      <c r="L307" s="491"/>
      <c r="M307" s="488"/>
      <c r="N307" s="527"/>
      <c r="O307" s="381"/>
      <c r="P307" s="122"/>
      <c r="Q307" s="120"/>
      <c r="R307" s="361"/>
      <c r="S307" s="381"/>
      <c r="T307" s="364">
        <f t="shared" si="281"/>
        <v>0</v>
      </c>
      <c r="U307" s="381"/>
      <c r="V307" s="364">
        <f t="shared" si="282"/>
        <v>0</v>
      </c>
      <c r="W307" s="381"/>
      <c r="X307" s="364">
        <f t="shared" si="283"/>
        <v>0</v>
      </c>
      <c r="Y307" s="381"/>
      <c r="Z307" s="364">
        <f t="shared" si="284"/>
        <v>0</v>
      </c>
      <c r="AA307" s="381"/>
      <c r="AB307" s="364">
        <f t="shared" si="285"/>
        <v>0</v>
      </c>
      <c r="AC307" s="381"/>
      <c r="AD307" s="364">
        <f t="shared" si="286"/>
        <v>0</v>
      </c>
      <c r="AE307" s="381"/>
      <c r="AF307" s="364">
        <f t="shared" si="287"/>
        <v>0</v>
      </c>
      <c r="AG307" s="127">
        <f t="shared" si="305"/>
        <v>0</v>
      </c>
      <c r="AH307" s="218" t="str">
        <f t="shared" si="306"/>
        <v/>
      </c>
      <c r="AI307" s="242">
        <f t="shared" si="288"/>
        <v>0</v>
      </c>
      <c r="AJ307" s="503"/>
      <c r="AK307" s="491"/>
      <c r="AL307" s="494"/>
      <c r="AM307" s="503"/>
      <c r="AN307" s="491"/>
      <c r="AO307" s="488"/>
      <c r="AP307" s="485"/>
      <c r="AQ307" s="370"/>
      <c r="AR307" s="379"/>
      <c r="AS307" s="375"/>
      <c r="AT307" s="375"/>
      <c r="AU307" s="56"/>
      <c r="AV307" s="56"/>
      <c r="AW307" s="374"/>
      <c r="AX307" s="374"/>
      <c r="AY307" s="525"/>
      <c r="AZ307" s="668"/>
      <c r="BA307" s="47" t="str">
        <f t="shared" si="339"/>
        <v>No aplica</v>
      </c>
      <c r="BB307" s="556"/>
      <c r="BC307" s="47" t="str">
        <f t="shared" si="340"/>
        <v>No aplica</v>
      </c>
      <c r="BD307" s="200" t="str">
        <f t="shared" si="289"/>
        <v>No aplica</v>
      </c>
      <c r="BE307" s="556"/>
      <c r="BF307" s="556"/>
      <c r="BG307" s="556"/>
      <c r="BH307" s="556"/>
      <c r="BI307" s="556"/>
    </row>
    <row r="308" spans="1:61" ht="15.75" hidden="1" customHeight="1" thickBot="1" x14ac:dyDescent="0.25">
      <c r="A308" s="575"/>
      <c r="B308" s="220">
        <f t="shared" si="372"/>
        <v>3</v>
      </c>
      <c r="C308" s="262"/>
      <c r="D308" s="262"/>
      <c r="E308" s="132"/>
      <c r="F308" s="551"/>
      <c r="G308" s="263"/>
      <c r="H308" s="530"/>
      <c r="I308" s="533"/>
      <c r="J308" s="536"/>
      <c r="K308" s="530"/>
      <c r="L308" s="491"/>
      <c r="M308" s="488"/>
      <c r="N308" s="527"/>
      <c r="O308" s="381"/>
      <c r="P308" s="123"/>
      <c r="Q308" s="120"/>
      <c r="R308" s="361"/>
      <c r="S308" s="381"/>
      <c r="T308" s="364">
        <f t="shared" si="281"/>
        <v>0</v>
      </c>
      <c r="U308" s="381"/>
      <c r="V308" s="364">
        <f t="shared" si="282"/>
        <v>0</v>
      </c>
      <c r="W308" s="381"/>
      <c r="X308" s="364">
        <f t="shared" si="283"/>
        <v>0</v>
      </c>
      <c r="Y308" s="381"/>
      <c r="Z308" s="364">
        <f t="shared" si="284"/>
        <v>0</v>
      </c>
      <c r="AA308" s="381"/>
      <c r="AB308" s="364">
        <f t="shared" si="285"/>
        <v>0</v>
      </c>
      <c r="AC308" s="381"/>
      <c r="AD308" s="364">
        <f t="shared" si="286"/>
        <v>0</v>
      </c>
      <c r="AE308" s="381"/>
      <c r="AF308" s="364">
        <f t="shared" si="287"/>
        <v>0</v>
      </c>
      <c r="AG308" s="127">
        <f t="shared" si="305"/>
        <v>0</v>
      </c>
      <c r="AH308" s="218" t="str">
        <f t="shared" si="306"/>
        <v/>
      </c>
      <c r="AI308" s="242">
        <f t="shared" si="288"/>
        <v>0</v>
      </c>
      <c r="AJ308" s="503"/>
      <c r="AK308" s="491"/>
      <c r="AL308" s="494"/>
      <c r="AM308" s="503"/>
      <c r="AN308" s="491"/>
      <c r="AO308" s="488"/>
      <c r="AP308" s="485"/>
      <c r="AQ308" s="370"/>
      <c r="AR308" s="379"/>
      <c r="AS308" s="375"/>
      <c r="AT308" s="375"/>
      <c r="AU308" s="56"/>
      <c r="AV308" s="56"/>
      <c r="AW308" s="374"/>
      <c r="AX308" s="374"/>
      <c r="AY308" s="525"/>
      <c r="AZ308" s="668"/>
      <c r="BA308" s="47" t="str">
        <f t="shared" si="339"/>
        <v>No aplica</v>
      </c>
      <c r="BB308" s="556"/>
      <c r="BC308" s="47" t="str">
        <f t="shared" si="340"/>
        <v>No aplica</v>
      </c>
      <c r="BD308" s="200" t="str">
        <f t="shared" si="289"/>
        <v>No aplica</v>
      </c>
      <c r="BE308" s="556"/>
      <c r="BF308" s="556"/>
      <c r="BG308" s="556"/>
      <c r="BH308" s="556"/>
      <c r="BI308" s="556"/>
    </row>
    <row r="309" spans="1:61" ht="15.75" hidden="1" customHeight="1" thickBot="1" x14ac:dyDescent="0.25">
      <c r="A309" s="575"/>
      <c r="B309" s="220">
        <f t="shared" si="372"/>
        <v>4</v>
      </c>
      <c r="C309" s="262"/>
      <c r="D309" s="262"/>
      <c r="E309" s="132"/>
      <c r="F309" s="551"/>
      <c r="G309" s="263"/>
      <c r="H309" s="530"/>
      <c r="I309" s="533"/>
      <c r="J309" s="536"/>
      <c r="K309" s="530"/>
      <c r="L309" s="491"/>
      <c r="M309" s="488"/>
      <c r="N309" s="527"/>
      <c r="O309" s="381"/>
      <c r="P309" s="123"/>
      <c r="Q309" s="120"/>
      <c r="R309" s="361"/>
      <c r="S309" s="381"/>
      <c r="T309" s="364">
        <f t="shared" si="281"/>
        <v>0</v>
      </c>
      <c r="U309" s="381"/>
      <c r="V309" s="364">
        <f t="shared" si="282"/>
        <v>0</v>
      </c>
      <c r="W309" s="381"/>
      <c r="X309" s="364">
        <f t="shared" si="283"/>
        <v>0</v>
      </c>
      <c r="Y309" s="381"/>
      <c r="Z309" s="364">
        <f t="shared" si="284"/>
        <v>0</v>
      </c>
      <c r="AA309" s="381"/>
      <c r="AB309" s="364">
        <f t="shared" si="285"/>
        <v>0</v>
      </c>
      <c r="AC309" s="381"/>
      <c r="AD309" s="364">
        <f t="shared" si="286"/>
        <v>0</v>
      </c>
      <c r="AE309" s="381"/>
      <c r="AF309" s="364">
        <f t="shared" si="287"/>
        <v>0</v>
      </c>
      <c r="AG309" s="127">
        <f t="shared" si="305"/>
        <v>0</v>
      </c>
      <c r="AH309" s="218" t="str">
        <f t="shared" si="306"/>
        <v/>
      </c>
      <c r="AI309" s="242">
        <f t="shared" si="288"/>
        <v>0</v>
      </c>
      <c r="AJ309" s="503"/>
      <c r="AK309" s="491"/>
      <c r="AL309" s="494"/>
      <c r="AM309" s="503"/>
      <c r="AN309" s="491"/>
      <c r="AO309" s="488"/>
      <c r="AP309" s="485"/>
      <c r="AQ309" s="370"/>
      <c r="AR309" s="379"/>
      <c r="AS309" s="375"/>
      <c r="AT309" s="375"/>
      <c r="AU309" s="56"/>
      <c r="AV309" s="56"/>
      <c r="AW309" s="374"/>
      <c r="AX309" s="374"/>
      <c r="AY309" s="525"/>
      <c r="AZ309" s="668"/>
      <c r="BA309" s="47" t="str">
        <f t="shared" si="339"/>
        <v>No aplica</v>
      </c>
      <c r="BB309" s="556"/>
      <c r="BC309" s="47" t="str">
        <f t="shared" si="340"/>
        <v>No aplica</v>
      </c>
      <c r="BD309" s="200" t="str">
        <f t="shared" si="289"/>
        <v>No aplica</v>
      </c>
      <c r="BE309" s="556"/>
      <c r="BF309" s="556"/>
      <c r="BG309" s="556"/>
      <c r="BH309" s="556"/>
      <c r="BI309" s="556"/>
    </row>
    <row r="310" spans="1:61" ht="15.75" hidden="1" customHeight="1" thickBot="1" x14ac:dyDescent="0.25">
      <c r="A310" s="575"/>
      <c r="B310" s="220">
        <f t="shared" si="372"/>
        <v>5</v>
      </c>
      <c r="C310" s="262"/>
      <c r="D310" s="262"/>
      <c r="E310" s="132"/>
      <c r="F310" s="551"/>
      <c r="G310" s="263"/>
      <c r="H310" s="530"/>
      <c r="I310" s="533"/>
      <c r="J310" s="536"/>
      <c r="K310" s="530"/>
      <c r="L310" s="491"/>
      <c r="M310" s="488"/>
      <c r="N310" s="527"/>
      <c r="O310" s="381"/>
      <c r="P310" s="123"/>
      <c r="Q310" s="120"/>
      <c r="R310" s="361"/>
      <c r="S310" s="381"/>
      <c r="T310" s="364">
        <f t="shared" si="281"/>
        <v>0</v>
      </c>
      <c r="U310" s="381"/>
      <c r="V310" s="364">
        <f t="shared" si="282"/>
        <v>0</v>
      </c>
      <c r="W310" s="381"/>
      <c r="X310" s="364">
        <f t="shared" si="283"/>
        <v>0</v>
      </c>
      <c r="Y310" s="381"/>
      <c r="Z310" s="364">
        <f t="shared" si="284"/>
        <v>0</v>
      </c>
      <c r="AA310" s="381"/>
      <c r="AB310" s="364">
        <f t="shared" si="285"/>
        <v>0</v>
      </c>
      <c r="AC310" s="381"/>
      <c r="AD310" s="364">
        <f t="shared" si="286"/>
        <v>0</v>
      </c>
      <c r="AE310" s="381"/>
      <c r="AF310" s="364">
        <f t="shared" si="287"/>
        <v>0</v>
      </c>
      <c r="AG310" s="127">
        <f t="shared" si="305"/>
        <v>0</v>
      </c>
      <c r="AH310" s="218" t="str">
        <f t="shared" si="306"/>
        <v/>
      </c>
      <c r="AI310" s="242">
        <f t="shared" si="288"/>
        <v>0</v>
      </c>
      <c r="AJ310" s="503"/>
      <c r="AK310" s="491"/>
      <c r="AL310" s="494"/>
      <c r="AM310" s="503"/>
      <c r="AN310" s="491"/>
      <c r="AO310" s="488"/>
      <c r="AP310" s="485"/>
      <c r="AQ310" s="216"/>
      <c r="AR310" s="379"/>
      <c r="AS310" s="216"/>
      <c r="AT310" s="216"/>
      <c r="AU310" s="216"/>
      <c r="AV310" s="216"/>
      <c r="AW310" s="216"/>
      <c r="AX310" s="216"/>
      <c r="AY310" s="525"/>
      <c r="AZ310" s="668"/>
      <c r="BA310" s="47" t="str">
        <f t="shared" si="339"/>
        <v>No aplica</v>
      </c>
      <c r="BB310" s="556"/>
      <c r="BC310" s="47" t="str">
        <f t="shared" si="340"/>
        <v>No aplica</v>
      </c>
      <c r="BD310" s="200" t="str">
        <f t="shared" si="289"/>
        <v>No aplica</v>
      </c>
      <c r="BE310" s="556"/>
      <c r="BF310" s="556"/>
      <c r="BG310" s="556"/>
      <c r="BH310" s="556"/>
      <c r="BI310" s="556"/>
    </row>
    <row r="311" spans="1:61" ht="15.75" hidden="1" customHeight="1" thickBot="1" x14ac:dyDescent="0.25">
      <c r="A311" s="575"/>
      <c r="B311" s="220">
        <f t="shared" si="372"/>
        <v>6</v>
      </c>
      <c r="C311" s="262"/>
      <c r="D311" s="262"/>
      <c r="E311" s="132"/>
      <c r="F311" s="551"/>
      <c r="G311" s="263"/>
      <c r="H311" s="530"/>
      <c r="I311" s="533"/>
      <c r="J311" s="536"/>
      <c r="K311" s="530"/>
      <c r="L311" s="491"/>
      <c r="M311" s="488"/>
      <c r="N311" s="527"/>
      <c r="O311" s="381"/>
      <c r="P311" s="126"/>
      <c r="Q311" s="120"/>
      <c r="R311" s="361"/>
      <c r="S311" s="381"/>
      <c r="T311" s="364">
        <f t="shared" si="281"/>
        <v>0</v>
      </c>
      <c r="U311" s="381"/>
      <c r="V311" s="364">
        <f t="shared" si="282"/>
        <v>0</v>
      </c>
      <c r="W311" s="381"/>
      <c r="X311" s="364">
        <f t="shared" si="283"/>
        <v>0</v>
      </c>
      <c r="Y311" s="381"/>
      <c r="Z311" s="364">
        <f t="shared" si="284"/>
        <v>0</v>
      </c>
      <c r="AA311" s="381"/>
      <c r="AB311" s="364">
        <f t="shared" si="285"/>
        <v>0</v>
      </c>
      <c r="AC311" s="381"/>
      <c r="AD311" s="364">
        <f t="shared" si="286"/>
        <v>0</v>
      </c>
      <c r="AE311" s="381"/>
      <c r="AF311" s="364">
        <f t="shared" si="287"/>
        <v>0</v>
      </c>
      <c r="AG311" s="127">
        <f t="shared" si="305"/>
        <v>0</v>
      </c>
      <c r="AH311" s="218" t="str">
        <f t="shared" si="306"/>
        <v/>
      </c>
      <c r="AI311" s="242">
        <f t="shared" si="288"/>
        <v>0</v>
      </c>
      <c r="AJ311" s="503"/>
      <c r="AK311" s="491"/>
      <c r="AL311" s="494"/>
      <c r="AM311" s="503"/>
      <c r="AN311" s="491"/>
      <c r="AO311" s="488"/>
      <c r="AP311" s="485"/>
      <c r="AQ311" s="216"/>
      <c r="AR311" s="379"/>
      <c r="AS311" s="216"/>
      <c r="AT311" s="216"/>
      <c r="AU311" s="216"/>
      <c r="AV311" s="216"/>
      <c r="AW311" s="216"/>
      <c r="AX311" s="216"/>
      <c r="AY311" s="525"/>
      <c r="AZ311" s="668"/>
      <c r="BA311" s="47" t="str">
        <f t="shared" si="339"/>
        <v>No aplica</v>
      </c>
      <c r="BB311" s="556"/>
      <c r="BC311" s="47" t="str">
        <f t="shared" si="340"/>
        <v>No aplica</v>
      </c>
      <c r="BD311" s="200" t="str">
        <f t="shared" si="289"/>
        <v>No aplica</v>
      </c>
      <c r="BE311" s="556"/>
      <c r="BF311" s="556"/>
      <c r="BG311" s="556"/>
      <c r="BH311" s="556"/>
      <c r="BI311" s="556"/>
    </row>
    <row r="312" spans="1:61" ht="15.75" hidden="1" customHeight="1" thickBot="1" x14ac:dyDescent="0.25">
      <c r="A312" s="575"/>
      <c r="B312" s="220">
        <f t="shared" si="372"/>
        <v>7</v>
      </c>
      <c r="C312" s="262"/>
      <c r="D312" s="262"/>
      <c r="E312" s="132"/>
      <c r="F312" s="551"/>
      <c r="G312" s="263"/>
      <c r="H312" s="530"/>
      <c r="I312" s="533"/>
      <c r="J312" s="536"/>
      <c r="K312" s="530"/>
      <c r="L312" s="491"/>
      <c r="M312" s="488"/>
      <c r="N312" s="527"/>
      <c r="O312" s="381"/>
      <c r="P312" s="126"/>
      <c r="Q312" s="120"/>
      <c r="R312" s="361"/>
      <c r="S312" s="381"/>
      <c r="T312" s="364">
        <f t="shared" si="281"/>
        <v>0</v>
      </c>
      <c r="U312" s="381"/>
      <c r="V312" s="364">
        <f t="shared" si="282"/>
        <v>0</v>
      </c>
      <c r="W312" s="381"/>
      <c r="X312" s="364">
        <f t="shared" si="283"/>
        <v>0</v>
      </c>
      <c r="Y312" s="381"/>
      <c r="Z312" s="364">
        <f t="shared" si="284"/>
        <v>0</v>
      </c>
      <c r="AA312" s="381"/>
      <c r="AB312" s="364">
        <f t="shared" si="285"/>
        <v>0</v>
      </c>
      <c r="AC312" s="381"/>
      <c r="AD312" s="364">
        <f t="shared" si="286"/>
        <v>0</v>
      </c>
      <c r="AE312" s="381"/>
      <c r="AF312" s="364">
        <f t="shared" si="287"/>
        <v>0</v>
      </c>
      <c r="AG312" s="127">
        <f t="shared" si="305"/>
        <v>0</v>
      </c>
      <c r="AH312" s="218" t="str">
        <f t="shared" si="306"/>
        <v/>
      </c>
      <c r="AI312" s="242">
        <f t="shared" si="288"/>
        <v>0</v>
      </c>
      <c r="AJ312" s="503"/>
      <c r="AK312" s="491"/>
      <c r="AL312" s="494"/>
      <c r="AM312" s="503"/>
      <c r="AN312" s="491"/>
      <c r="AO312" s="488"/>
      <c r="AP312" s="485"/>
      <c r="AQ312" s="216"/>
      <c r="AR312" s="379"/>
      <c r="AS312" s="216"/>
      <c r="AT312" s="216"/>
      <c r="AU312" s="216"/>
      <c r="AV312" s="216"/>
      <c r="AW312" s="216"/>
      <c r="AX312" s="216"/>
      <c r="AY312" s="525"/>
      <c r="AZ312" s="668"/>
      <c r="BA312" s="47" t="str">
        <f t="shared" si="339"/>
        <v>No aplica</v>
      </c>
      <c r="BB312" s="556"/>
      <c r="BC312" s="47" t="str">
        <f t="shared" si="340"/>
        <v>No aplica</v>
      </c>
      <c r="BD312" s="200" t="str">
        <f t="shared" si="289"/>
        <v>No aplica</v>
      </c>
      <c r="BE312" s="556"/>
      <c r="BF312" s="556"/>
      <c r="BG312" s="556"/>
      <c r="BH312" s="556"/>
      <c r="BI312" s="556"/>
    </row>
    <row r="313" spans="1:61" ht="15.75" hidden="1" customHeight="1" thickBot="1" x14ac:dyDescent="0.25">
      <c r="A313" s="575"/>
      <c r="B313" s="220">
        <f t="shared" si="372"/>
        <v>8</v>
      </c>
      <c r="C313" s="262"/>
      <c r="D313" s="262"/>
      <c r="E313" s="132"/>
      <c r="F313" s="551"/>
      <c r="G313" s="263"/>
      <c r="H313" s="530"/>
      <c r="I313" s="533"/>
      <c r="J313" s="536"/>
      <c r="K313" s="530"/>
      <c r="L313" s="491"/>
      <c r="M313" s="488"/>
      <c r="N313" s="527"/>
      <c r="O313" s="381"/>
      <c r="P313" s="126"/>
      <c r="Q313" s="120"/>
      <c r="R313" s="361"/>
      <c r="S313" s="381"/>
      <c r="T313" s="364">
        <f t="shared" si="281"/>
        <v>0</v>
      </c>
      <c r="U313" s="381"/>
      <c r="V313" s="364">
        <f t="shared" si="282"/>
        <v>0</v>
      </c>
      <c r="W313" s="381"/>
      <c r="X313" s="364">
        <f t="shared" si="283"/>
        <v>0</v>
      </c>
      <c r="Y313" s="381"/>
      <c r="Z313" s="364">
        <f t="shared" si="284"/>
        <v>0</v>
      </c>
      <c r="AA313" s="381"/>
      <c r="AB313" s="364">
        <f t="shared" si="285"/>
        <v>0</v>
      </c>
      <c r="AC313" s="381"/>
      <c r="AD313" s="364">
        <f t="shared" si="286"/>
        <v>0</v>
      </c>
      <c r="AE313" s="381"/>
      <c r="AF313" s="364">
        <f t="shared" si="287"/>
        <v>0</v>
      </c>
      <c r="AG313" s="127">
        <f t="shared" si="305"/>
        <v>0</v>
      </c>
      <c r="AH313" s="218" t="str">
        <f t="shared" si="306"/>
        <v/>
      </c>
      <c r="AI313" s="242">
        <f t="shared" si="288"/>
        <v>0</v>
      </c>
      <c r="AJ313" s="503"/>
      <c r="AK313" s="491"/>
      <c r="AL313" s="494"/>
      <c r="AM313" s="503"/>
      <c r="AN313" s="491"/>
      <c r="AO313" s="488"/>
      <c r="AP313" s="485"/>
      <c r="AQ313" s="216"/>
      <c r="AR313" s="379"/>
      <c r="AS313" s="216"/>
      <c r="AT313" s="216"/>
      <c r="AU313" s="216"/>
      <c r="AV313" s="216"/>
      <c r="AW313" s="216"/>
      <c r="AX313" s="216"/>
      <c r="AY313" s="525"/>
      <c r="AZ313" s="668"/>
      <c r="BA313" s="47" t="str">
        <f t="shared" si="339"/>
        <v>No aplica</v>
      </c>
      <c r="BB313" s="556"/>
      <c r="BC313" s="47" t="str">
        <f t="shared" si="340"/>
        <v>No aplica</v>
      </c>
      <c r="BD313" s="200" t="str">
        <f t="shared" si="289"/>
        <v>No aplica</v>
      </c>
      <c r="BE313" s="556"/>
      <c r="BF313" s="556"/>
      <c r="BG313" s="556"/>
      <c r="BH313" s="556"/>
      <c r="BI313" s="556"/>
    </row>
    <row r="314" spans="1:61" ht="15" hidden="1" customHeight="1" thickBot="1" x14ac:dyDescent="0.25">
      <c r="A314" s="576"/>
      <c r="B314" s="220">
        <f t="shared" si="372"/>
        <v>9</v>
      </c>
      <c r="C314" s="262"/>
      <c r="D314" s="262"/>
      <c r="E314" s="132"/>
      <c r="F314" s="552"/>
      <c r="G314" s="263"/>
      <c r="H314" s="531"/>
      <c r="I314" s="534"/>
      <c r="J314" s="537"/>
      <c r="K314" s="531"/>
      <c r="L314" s="492"/>
      <c r="M314" s="489"/>
      <c r="N314" s="527"/>
      <c r="O314" s="381"/>
      <c r="P314" s="126"/>
      <c r="Q314" s="120"/>
      <c r="R314" s="361"/>
      <c r="S314" s="381"/>
      <c r="T314" s="364">
        <f t="shared" si="281"/>
        <v>0</v>
      </c>
      <c r="U314" s="381"/>
      <c r="V314" s="364">
        <f t="shared" si="282"/>
        <v>0</v>
      </c>
      <c r="W314" s="381"/>
      <c r="X314" s="364">
        <f t="shared" si="283"/>
        <v>0</v>
      </c>
      <c r="Y314" s="381"/>
      <c r="Z314" s="364">
        <f t="shared" si="284"/>
        <v>0</v>
      </c>
      <c r="AA314" s="381"/>
      <c r="AB314" s="364">
        <f t="shared" si="285"/>
        <v>0</v>
      </c>
      <c r="AC314" s="381"/>
      <c r="AD314" s="364">
        <f t="shared" si="286"/>
        <v>0</v>
      </c>
      <c r="AE314" s="381"/>
      <c r="AF314" s="364">
        <f t="shared" si="287"/>
        <v>0</v>
      </c>
      <c r="AG314" s="127">
        <f t="shared" si="305"/>
        <v>0</v>
      </c>
      <c r="AH314" s="218" t="str">
        <f t="shared" si="306"/>
        <v/>
      </c>
      <c r="AI314" s="242">
        <f t="shared" si="288"/>
        <v>0</v>
      </c>
      <c r="AJ314" s="515"/>
      <c r="AK314" s="492"/>
      <c r="AL314" s="495"/>
      <c r="AM314" s="515"/>
      <c r="AN314" s="491"/>
      <c r="AO314" s="489"/>
      <c r="AP314" s="486"/>
      <c r="AQ314" s="216"/>
      <c r="AR314" s="379"/>
      <c r="AS314" s="216"/>
      <c r="AT314" s="216"/>
      <c r="AU314" s="216"/>
      <c r="AV314" s="216"/>
      <c r="AW314" s="216"/>
      <c r="AX314" s="216"/>
      <c r="AY314" s="526"/>
      <c r="AZ314" s="669"/>
      <c r="BA314" s="47" t="str">
        <f t="shared" si="339"/>
        <v>No aplica</v>
      </c>
      <c r="BB314" s="557"/>
      <c r="BC314" s="47" t="str">
        <f t="shared" si="340"/>
        <v>No aplica</v>
      </c>
      <c r="BD314" s="200" t="str">
        <f t="shared" si="289"/>
        <v>No aplica</v>
      </c>
      <c r="BE314" s="557"/>
      <c r="BF314" s="557"/>
      <c r="BG314" s="557"/>
      <c r="BH314" s="557"/>
      <c r="BI314" s="557"/>
    </row>
    <row r="315" spans="1:61" ht="15.75" hidden="1" customHeight="1" thickBot="1" x14ac:dyDescent="0.25">
      <c r="A315" s="570" t="s">
        <v>238</v>
      </c>
      <c r="B315" s="220">
        <v>1</v>
      </c>
      <c r="C315" s="262"/>
      <c r="D315" s="271"/>
      <c r="E315" s="271"/>
      <c r="F315" s="571"/>
      <c r="G315" s="271"/>
      <c r="H315" s="543"/>
      <c r="I315" s="541" t="str">
        <f t="shared" ref="I315" si="373">IF(H315=5,"Mas de una vez al año",IF(H315=4,"Al menos una vez en el ultimo año",IF(H315=3,"Al menos una vez en los ultimos 2 años",IF(H315=2,"Al menos una vez en los ultimos 5 años","No se ha presentado en los ultimos 5 años"))))</f>
        <v>No se ha presentado en los ultimos 5 años</v>
      </c>
      <c r="J315" s="542" t="str">
        <f t="shared" ref="J315" si="374">CONCATENATE(H$243,K$243)</f>
        <v/>
      </c>
      <c r="K315" s="543"/>
      <c r="L315" s="490" t="str">
        <f t="shared" ref="L315" si="375">IF(AM315=5,"Catastrófico - Tendría desastrosas consecuencias o efectos sobre la institución",IF(AM315=4,"Mayor - Tendría altas consecuencias o efectos sobre la institución",IF(AM315=3,"Moderado - Tendría medianas consecuencias o efectos sobre la institución",IF(AM315=2,"Menos - Tendría bajo impacto o efecto sobre la institución",IF(AM315=1,"Insignificante - tendría consecuencias o efectos mínimos en la institución","Digite Valor entre 1 y 5")))))</f>
        <v>Digite Valor entre 1 y 5</v>
      </c>
      <c r="M315" s="487" t="str">
        <f t="shared" ref="M315" si="376">IF(L315="Digite Valor entre 1 y 5","",IF(L315="Digite Valor entre 1 y 5","",IF(COUNTIF(CH$10:CH$17,CONCATENATE(H315,K315)),CH$9,IF(COUNTIF(CI$10:CI$17,CONCATENATE(H315,K315)),CI$9,IF(COUNTIF(CJ$10:CJ$13,CONCATENATE(H315,K315)),CJ$9,CK$9)))))</f>
        <v/>
      </c>
      <c r="N315" s="527" t="str">
        <f t="shared" ref="N315" si="377">IF(M315=CH$9,"E",IF(M315=CI$9,"A",IF(M315=CJ$9,"M",IF(M315=CK$9,"B",""))))</f>
        <v/>
      </c>
      <c r="O315" s="381"/>
      <c r="P315" s="306"/>
      <c r="Q315" s="120"/>
      <c r="R315" s="361"/>
      <c r="S315" s="381"/>
      <c r="T315" s="364">
        <f t="shared" si="281"/>
        <v>0</v>
      </c>
      <c r="U315" s="381"/>
      <c r="V315" s="364">
        <f t="shared" si="282"/>
        <v>0</v>
      </c>
      <c r="W315" s="381"/>
      <c r="X315" s="364">
        <f t="shared" si="283"/>
        <v>0</v>
      </c>
      <c r="Y315" s="381"/>
      <c r="Z315" s="364">
        <f t="shared" si="284"/>
        <v>0</v>
      </c>
      <c r="AA315" s="381"/>
      <c r="AB315" s="364">
        <f t="shared" si="285"/>
        <v>0</v>
      </c>
      <c r="AC315" s="381"/>
      <c r="AD315" s="364">
        <f t="shared" si="286"/>
        <v>0</v>
      </c>
      <c r="AE315" s="381"/>
      <c r="AF315" s="364">
        <f t="shared" si="287"/>
        <v>0</v>
      </c>
      <c r="AG315" s="127">
        <f t="shared" si="305"/>
        <v>0</v>
      </c>
      <c r="AH315" s="218" t="str">
        <f t="shared" si="306"/>
        <v/>
      </c>
      <c r="AI315" s="242">
        <f t="shared" si="288"/>
        <v>0</v>
      </c>
      <c r="AJ315" s="499" t="str">
        <f t="shared" ref="AJ315" si="378">BG315</f>
        <v/>
      </c>
      <c r="AK315" s="517" t="str">
        <f t="shared" ref="AK315" si="379">IF(AJ315=5,"Mas de una vez al año",IF(AJ315=4,"Al menos una vez en el ultimo año",IF(AJ315=3,"Al menos una vez en los ultimos 2 años",IF(AJ315=2,"Al menos una vez en los ultimos 5 años","No se ha presentado en los ultimos 5 años"))))</f>
        <v>No se ha presentado en los ultimos 5 años</v>
      </c>
      <c r="AL315" s="528">
        <f t="shared" ref="AL315" si="380">BJ315</f>
        <v>0</v>
      </c>
      <c r="AM315" s="499" t="str">
        <f t="shared" ref="AM315" si="381">BI315</f>
        <v/>
      </c>
      <c r="AN315" s="491" t="str">
        <f t="shared" ref="AN315" si="382">IF(AM315=5,"Catastrófico - Tendría desastrosas consecuencias o efectos sobre la institución",IF(AM315=4,"Mayor - Tendría altas consecuencias o efectos sobre la institución",IF(AM315=3,"Moderado - Tendría medianas consecuencias o efectos sobre la institución",IF(AM315=2,"Menos - Tendría bajo impacto o efecto sobre la institución",IF(AM315=1,"Insignificante - tendría consecuencias o efectos mínimos en la institución","Digite Valor entre 1 y 5")))))</f>
        <v>Digite Valor entre 1 y 5</v>
      </c>
      <c r="AO315" s="516" t="str">
        <f>IF(AN315="Digite Valor entre 1 y 5","",IF(COUNTIF(CJ$10:CJ$17,CONCATENATE(AJ315,AM315)),DK$9,IF(COUNTIF(CK$10:CK$17,CONCATENATE(AJ315,AM315)),DL$9,IF(COUNTIF(DM$10:DM$13,CONCATENATE(AJ315,AM315)),DM$9,DN$9))))</f>
        <v/>
      </c>
      <c r="AP315" s="527" t="str">
        <f>IF(AO315=DK$9,"E",IF(AO315=DL$9,"A",IF(AO315=DM$9,"M",IF(AO315=DN$9,"B",""))))</f>
        <v>E</v>
      </c>
      <c r="AQ315" s="217"/>
      <c r="AR315" s="379"/>
      <c r="AS315" s="370"/>
      <c r="AT315" s="325"/>
      <c r="AU315" s="345"/>
      <c r="AV315" s="326"/>
      <c r="AW315" s="324"/>
      <c r="AX315" s="324"/>
      <c r="AY315" s="568"/>
      <c r="AZ315" s="564">
        <f>H315</f>
        <v>0</v>
      </c>
      <c r="BA315" s="47" t="str">
        <f t="shared" si="339"/>
        <v>No aplica</v>
      </c>
      <c r="BB315" s="558">
        <f>K315</f>
        <v>0</v>
      </c>
      <c r="BC315" s="47" t="str">
        <f t="shared" si="340"/>
        <v>No aplica</v>
      </c>
      <c r="BD315" s="200" t="str">
        <f t="shared" si="289"/>
        <v>No aplica0</v>
      </c>
      <c r="BE315" s="567" t="str">
        <f t="shared" ref="BE315" si="383">IF(R315="","",SUMIF(R315:R323,"Afecta la Probabilidad",BA315:BA323))</f>
        <v/>
      </c>
      <c r="BF315" s="561" t="str">
        <f t="shared" ref="BF315" si="384">IF(R315="","",SUMIF(R315:R323,"Afecta el Impacto",BC315:BC323))</f>
        <v/>
      </c>
      <c r="BG315" s="558" t="str">
        <f t="shared" ref="BG315" si="385">IF(BE315="","",IF(H315-BE315&lt;=0,1,H315-BE315))</f>
        <v/>
      </c>
      <c r="BH315" s="555" t="str">
        <f t="shared" ref="BH315" si="386">CONCATENATE(BG315,BI315)</f>
        <v/>
      </c>
      <c r="BI315" s="558" t="str">
        <f t="shared" ref="BI315" si="387">IF(K315="","",IF(K315-BF315&lt;0,1,K315-BF315))</f>
        <v/>
      </c>
    </row>
    <row r="316" spans="1:61" ht="15.75" hidden="1" customHeight="1" thickBot="1" x14ac:dyDescent="0.25">
      <c r="A316" s="570"/>
      <c r="B316" s="220">
        <f>B315+1</f>
        <v>2</v>
      </c>
      <c r="C316" s="262"/>
      <c r="D316" s="262"/>
      <c r="E316" s="263"/>
      <c r="F316" s="571"/>
      <c r="G316" s="53"/>
      <c r="H316" s="543"/>
      <c r="I316" s="541"/>
      <c r="J316" s="542"/>
      <c r="K316" s="543"/>
      <c r="L316" s="491"/>
      <c r="M316" s="488"/>
      <c r="N316" s="527"/>
      <c r="O316" s="381"/>
      <c r="P316" s="239"/>
      <c r="Q316" s="120"/>
      <c r="R316" s="361"/>
      <c r="S316" s="381"/>
      <c r="T316" s="364">
        <f t="shared" si="281"/>
        <v>0</v>
      </c>
      <c r="U316" s="381"/>
      <c r="V316" s="364">
        <f t="shared" si="282"/>
        <v>0</v>
      </c>
      <c r="W316" s="381"/>
      <c r="X316" s="364">
        <f t="shared" si="283"/>
        <v>0</v>
      </c>
      <c r="Y316" s="381"/>
      <c r="Z316" s="364">
        <f t="shared" si="284"/>
        <v>0</v>
      </c>
      <c r="AA316" s="381"/>
      <c r="AB316" s="364">
        <f t="shared" si="285"/>
        <v>0</v>
      </c>
      <c r="AC316" s="381"/>
      <c r="AD316" s="364">
        <f t="shared" si="286"/>
        <v>0</v>
      </c>
      <c r="AE316" s="381"/>
      <c r="AF316" s="364">
        <f t="shared" si="287"/>
        <v>0</v>
      </c>
      <c r="AG316" s="127">
        <f t="shared" si="305"/>
        <v>0</v>
      </c>
      <c r="AH316" s="218" t="str">
        <f t="shared" si="306"/>
        <v/>
      </c>
      <c r="AI316" s="242">
        <f t="shared" si="288"/>
        <v>0</v>
      </c>
      <c r="AJ316" s="499"/>
      <c r="AK316" s="517"/>
      <c r="AL316" s="528"/>
      <c r="AM316" s="499"/>
      <c r="AN316" s="491"/>
      <c r="AO316" s="516"/>
      <c r="AP316" s="527"/>
      <c r="AQ316" s="328"/>
      <c r="AR316" s="379"/>
      <c r="AS316" s="375"/>
      <c r="AT316" s="375"/>
      <c r="AU316" s="56"/>
      <c r="AV316" s="56"/>
      <c r="AW316" s="375"/>
      <c r="AX316" s="375"/>
      <c r="AY316" s="568"/>
      <c r="AZ316" s="565"/>
      <c r="BA316" s="47" t="str">
        <f t="shared" si="339"/>
        <v>No aplica</v>
      </c>
      <c r="BB316" s="559"/>
      <c r="BC316" s="47" t="str">
        <f t="shared" si="340"/>
        <v>No aplica</v>
      </c>
      <c r="BD316" s="200" t="str">
        <f t="shared" si="289"/>
        <v>No aplica</v>
      </c>
      <c r="BE316" s="559"/>
      <c r="BF316" s="562"/>
      <c r="BG316" s="559"/>
      <c r="BH316" s="556"/>
      <c r="BI316" s="559"/>
    </row>
    <row r="317" spans="1:61" ht="15.75" hidden="1" customHeight="1" thickBot="1" x14ac:dyDescent="0.25">
      <c r="A317" s="570"/>
      <c r="B317" s="220">
        <f t="shared" ref="B317:B323" si="388">B316+1</f>
        <v>3</v>
      </c>
      <c r="C317" s="262"/>
      <c r="D317" s="262"/>
      <c r="E317" s="132"/>
      <c r="F317" s="571"/>
      <c r="G317" s="263"/>
      <c r="H317" s="543"/>
      <c r="I317" s="541"/>
      <c r="J317" s="542"/>
      <c r="K317" s="543"/>
      <c r="L317" s="491"/>
      <c r="M317" s="488"/>
      <c r="N317" s="527"/>
      <c r="O317" s="381"/>
      <c r="P317" s="239"/>
      <c r="Q317" s="120"/>
      <c r="R317" s="361"/>
      <c r="S317" s="381"/>
      <c r="T317" s="364">
        <f t="shared" si="281"/>
        <v>0</v>
      </c>
      <c r="U317" s="381"/>
      <c r="V317" s="364">
        <f t="shared" si="282"/>
        <v>0</v>
      </c>
      <c r="W317" s="381"/>
      <c r="X317" s="364">
        <f t="shared" si="283"/>
        <v>0</v>
      </c>
      <c r="Y317" s="381"/>
      <c r="Z317" s="364">
        <f t="shared" si="284"/>
        <v>0</v>
      </c>
      <c r="AA317" s="381"/>
      <c r="AB317" s="364">
        <f t="shared" si="285"/>
        <v>0</v>
      </c>
      <c r="AC317" s="381"/>
      <c r="AD317" s="364">
        <f t="shared" si="286"/>
        <v>0</v>
      </c>
      <c r="AE317" s="381"/>
      <c r="AF317" s="364">
        <f t="shared" si="287"/>
        <v>0</v>
      </c>
      <c r="AG317" s="127">
        <f t="shared" si="305"/>
        <v>0</v>
      </c>
      <c r="AH317" s="218" t="str">
        <f t="shared" si="306"/>
        <v/>
      </c>
      <c r="AI317" s="242">
        <f t="shared" si="288"/>
        <v>0</v>
      </c>
      <c r="AJ317" s="499"/>
      <c r="AK317" s="517"/>
      <c r="AL317" s="528"/>
      <c r="AM317" s="499"/>
      <c r="AN317" s="491"/>
      <c r="AO317" s="516"/>
      <c r="AP317" s="527"/>
      <c r="AQ317" s="217"/>
      <c r="AR317" s="379"/>
      <c r="AS317" s="375"/>
      <c r="AT317" s="375"/>
      <c r="AU317" s="56"/>
      <c r="AV317" s="56"/>
      <c r="AW317" s="217"/>
      <c r="AX317" s="217"/>
      <c r="AY317" s="568"/>
      <c r="AZ317" s="565"/>
      <c r="BA317" s="47" t="str">
        <f t="shared" si="339"/>
        <v>No aplica</v>
      </c>
      <c r="BB317" s="559"/>
      <c r="BC317" s="47" t="str">
        <f t="shared" si="340"/>
        <v>No aplica</v>
      </c>
      <c r="BD317" s="200" t="str">
        <f t="shared" si="289"/>
        <v>No aplica</v>
      </c>
      <c r="BE317" s="559"/>
      <c r="BF317" s="562"/>
      <c r="BG317" s="559"/>
      <c r="BH317" s="556"/>
      <c r="BI317" s="559"/>
    </row>
    <row r="318" spans="1:61" ht="15.75" hidden="1" customHeight="1" thickBot="1" x14ac:dyDescent="0.25">
      <c r="A318" s="570"/>
      <c r="B318" s="220">
        <f t="shared" si="388"/>
        <v>4</v>
      </c>
      <c r="C318" s="262"/>
      <c r="D318" s="262"/>
      <c r="E318" s="132"/>
      <c r="F318" s="571"/>
      <c r="G318" s="263"/>
      <c r="H318" s="543"/>
      <c r="I318" s="541"/>
      <c r="J318" s="542"/>
      <c r="K318" s="543"/>
      <c r="L318" s="491"/>
      <c r="M318" s="488"/>
      <c r="N318" s="527"/>
      <c r="O318" s="381"/>
      <c r="P318" s="134"/>
      <c r="Q318" s="120"/>
      <c r="R318" s="361"/>
      <c r="S318" s="381"/>
      <c r="T318" s="364">
        <f t="shared" si="281"/>
        <v>0</v>
      </c>
      <c r="U318" s="381"/>
      <c r="V318" s="364">
        <f t="shared" si="282"/>
        <v>0</v>
      </c>
      <c r="W318" s="381"/>
      <c r="X318" s="364">
        <f t="shared" si="283"/>
        <v>0</v>
      </c>
      <c r="Y318" s="381"/>
      <c r="Z318" s="364">
        <f t="shared" si="284"/>
        <v>0</v>
      </c>
      <c r="AA318" s="381"/>
      <c r="AB318" s="364">
        <f t="shared" si="285"/>
        <v>0</v>
      </c>
      <c r="AC318" s="381"/>
      <c r="AD318" s="364">
        <f t="shared" si="286"/>
        <v>0</v>
      </c>
      <c r="AE318" s="381"/>
      <c r="AF318" s="364">
        <f t="shared" si="287"/>
        <v>0</v>
      </c>
      <c r="AG318" s="127">
        <f t="shared" si="305"/>
        <v>0</v>
      </c>
      <c r="AH318" s="218" t="str">
        <f t="shared" si="306"/>
        <v/>
      </c>
      <c r="AI318" s="242">
        <f t="shared" si="288"/>
        <v>0</v>
      </c>
      <c r="AJ318" s="499"/>
      <c r="AK318" s="517"/>
      <c r="AL318" s="528"/>
      <c r="AM318" s="499"/>
      <c r="AN318" s="491"/>
      <c r="AO318" s="516"/>
      <c r="AP318" s="527"/>
      <c r="AQ318" s="216"/>
      <c r="AR318" s="379"/>
      <c r="AS318" s="216"/>
      <c r="AT318" s="216"/>
      <c r="AU318" s="216"/>
      <c r="AV318" s="216"/>
      <c r="AW318" s="216"/>
      <c r="AX318" s="216"/>
      <c r="AY318" s="568"/>
      <c r="AZ318" s="565"/>
      <c r="BA318" s="47" t="str">
        <f t="shared" si="339"/>
        <v>No aplica</v>
      </c>
      <c r="BB318" s="559"/>
      <c r="BC318" s="47" t="str">
        <f t="shared" si="340"/>
        <v>No aplica</v>
      </c>
      <c r="BD318" s="200" t="str">
        <f t="shared" si="289"/>
        <v>No aplica</v>
      </c>
      <c r="BE318" s="559"/>
      <c r="BF318" s="562"/>
      <c r="BG318" s="559"/>
      <c r="BH318" s="556"/>
      <c r="BI318" s="559"/>
    </row>
    <row r="319" spans="1:61" ht="15.75" hidden="1" customHeight="1" thickBot="1" x14ac:dyDescent="0.25">
      <c r="A319" s="570"/>
      <c r="B319" s="220">
        <f t="shared" si="388"/>
        <v>5</v>
      </c>
      <c r="C319" s="262"/>
      <c r="D319" s="262"/>
      <c r="E319" s="132"/>
      <c r="F319" s="571"/>
      <c r="G319" s="263"/>
      <c r="H319" s="543"/>
      <c r="I319" s="541"/>
      <c r="J319" s="542"/>
      <c r="K319" s="543"/>
      <c r="L319" s="491"/>
      <c r="M319" s="488"/>
      <c r="N319" s="527"/>
      <c r="O319" s="381"/>
      <c r="P319" s="126"/>
      <c r="Q319" s="120"/>
      <c r="R319" s="361"/>
      <c r="S319" s="381"/>
      <c r="T319" s="364">
        <f t="shared" si="281"/>
        <v>0</v>
      </c>
      <c r="U319" s="381"/>
      <c r="V319" s="364">
        <f t="shared" si="282"/>
        <v>0</v>
      </c>
      <c r="W319" s="381"/>
      <c r="X319" s="364">
        <f t="shared" si="283"/>
        <v>0</v>
      </c>
      <c r="Y319" s="381"/>
      <c r="Z319" s="364">
        <f t="shared" si="284"/>
        <v>0</v>
      </c>
      <c r="AA319" s="381"/>
      <c r="AB319" s="364">
        <f t="shared" si="285"/>
        <v>0</v>
      </c>
      <c r="AC319" s="381"/>
      <c r="AD319" s="364">
        <f t="shared" si="286"/>
        <v>0</v>
      </c>
      <c r="AE319" s="381"/>
      <c r="AF319" s="364">
        <f t="shared" si="287"/>
        <v>0</v>
      </c>
      <c r="AG319" s="127">
        <f t="shared" si="305"/>
        <v>0</v>
      </c>
      <c r="AH319" s="218" t="str">
        <f t="shared" si="306"/>
        <v/>
      </c>
      <c r="AI319" s="242">
        <f t="shared" si="288"/>
        <v>0</v>
      </c>
      <c r="AJ319" s="499"/>
      <c r="AK319" s="517"/>
      <c r="AL319" s="528"/>
      <c r="AM319" s="499"/>
      <c r="AN319" s="491"/>
      <c r="AO319" s="516"/>
      <c r="AP319" s="527"/>
      <c r="AQ319" s="216"/>
      <c r="AR319" s="379"/>
      <c r="AS319" s="216"/>
      <c r="AT319" s="216"/>
      <c r="AU319" s="216"/>
      <c r="AV319" s="216"/>
      <c r="AW319" s="216"/>
      <c r="AX319" s="216"/>
      <c r="AY319" s="568"/>
      <c r="AZ319" s="565"/>
      <c r="BA319" s="47" t="str">
        <f t="shared" si="339"/>
        <v>No aplica</v>
      </c>
      <c r="BB319" s="559"/>
      <c r="BC319" s="47" t="str">
        <f t="shared" si="340"/>
        <v>No aplica</v>
      </c>
      <c r="BD319" s="200" t="str">
        <f t="shared" si="289"/>
        <v>No aplica</v>
      </c>
      <c r="BE319" s="559"/>
      <c r="BF319" s="562"/>
      <c r="BG319" s="559"/>
      <c r="BH319" s="556"/>
      <c r="BI319" s="559"/>
    </row>
    <row r="320" spans="1:61" ht="15.75" hidden="1" customHeight="1" thickBot="1" x14ac:dyDescent="0.25">
      <c r="A320" s="570"/>
      <c r="B320" s="220">
        <f t="shared" si="388"/>
        <v>6</v>
      </c>
      <c r="C320" s="262"/>
      <c r="D320" s="262"/>
      <c r="E320" s="132"/>
      <c r="F320" s="571"/>
      <c r="G320" s="263"/>
      <c r="H320" s="543"/>
      <c r="I320" s="541"/>
      <c r="J320" s="542"/>
      <c r="K320" s="543"/>
      <c r="L320" s="491"/>
      <c r="M320" s="488"/>
      <c r="N320" s="527"/>
      <c r="O320" s="381"/>
      <c r="P320" s="126"/>
      <c r="Q320" s="120"/>
      <c r="R320" s="361"/>
      <c r="S320" s="381"/>
      <c r="T320" s="364">
        <f t="shared" si="281"/>
        <v>0</v>
      </c>
      <c r="U320" s="381"/>
      <c r="V320" s="364">
        <f t="shared" si="282"/>
        <v>0</v>
      </c>
      <c r="W320" s="381"/>
      <c r="X320" s="364">
        <f t="shared" si="283"/>
        <v>0</v>
      </c>
      <c r="Y320" s="381"/>
      <c r="Z320" s="364">
        <f t="shared" si="284"/>
        <v>0</v>
      </c>
      <c r="AA320" s="381"/>
      <c r="AB320" s="364">
        <f t="shared" si="285"/>
        <v>0</v>
      </c>
      <c r="AC320" s="381"/>
      <c r="AD320" s="364">
        <f t="shared" si="286"/>
        <v>0</v>
      </c>
      <c r="AE320" s="381"/>
      <c r="AF320" s="364">
        <f t="shared" si="287"/>
        <v>0</v>
      </c>
      <c r="AG320" s="127">
        <f t="shared" si="305"/>
        <v>0</v>
      </c>
      <c r="AH320" s="218" t="str">
        <f t="shared" si="306"/>
        <v/>
      </c>
      <c r="AI320" s="242">
        <f t="shared" si="288"/>
        <v>0</v>
      </c>
      <c r="AJ320" s="499"/>
      <c r="AK320" s="517"/>
      <c r="AL320" s="528"/>
      <c r="AM320" s="499"/>
      <c r="AN320" s="491"/>
      <c r="AO320" s="516"/>
      <c r="AP320" s="527"/>
      <c r="AQ320" s="216"/>
      <c r="AR320" s="379"/>
      <c r="AS320" s="216"/>
      <c r="AT320" s="216"/>
      <c r="AU320" s="216"/>
      <c r="AV320" s="216"/>
      <c r="AW320" s="216"/>
      <c r="AX320" s="216"/>
      <c r="AY320" s="568"/>
      <c r="AZ320" s="565"/>
      <c r="BA320" s="47" t="str">
        <f t="shared" si="339"/>
        <v>No aplica</v>
      </c>
      <c r="BB320" s="559"/>
      <c r="BC320" s="47" t="str">
        <f t="shared" si="340"/>
        <v>No aplica</v>
      </c>
      <c r="BD320" s="200" t="str">
        <f t="shared" si="289"/>
        <v>No aplica</v>
      </c>
      <c r="BE320" s="559"/>
      <c r="BF320" s="562"/>
      <c r="BG320" s="559"/>
      <c r="BH320" s="556"/>
      <c r="BI320" s="559"/>
    </row>
    <row r="321" spans="1:61" ht="15.75" hidden="1" customHeight="1" thickBot="1" x14ac:dyDescent="0.25">
      <c r="A321" s="570"/>
      <c r="B321" s="220">
        <f t="shared" si="388"/>
        <v>7</v>
      </c>
      <c r="C321" s="262"/>
      <c r="D321" s="262"/>
      <c r="E321" s="132"/>
      <c r="F321" s="571"/>
      <c r="G321" s="263"/>
      <c r="H321" s="543"/>
      <c r="I321" s="541"/>
      <c r="J321" s="542"/>
      <c r="K321" s="543"/>
      <c r="L321" s="491"/>
      <c r="M321" s="488"/>
      <c r="N321" s="527"/>
      <c r="O321" s="381"/>
      <c r="P321" s="126"/>
      <c r="Q321" s="120"/>
      <c r="R321" s="361"/>
      <c r="S321" s="381"/>
      <c r="T321" s="364">
        <f t="shared" si="281"/>
        <v>0</v>
      </c>
      <c r="U321" s="381"/>
      <c r="V321" s="364">
        <f t="shared" si="282"/>
        <v>0</v>
      </c>
      <c r="W321" s="381"/>
      <c r="X321" s="364">
        <f t="shared" si="283"/>
        <v>0</v>
      </c>
      <c r="Y321" s="381"/>
      <c r="Z321" s="364">
        <f t="shared" si="284"/>
        <v>0</v>
      </c>
      <c r="AA321" s="381"/>
      <c r="AB321" s="364">
        <f t="shared" si="285"/>
        <v>0</v>
      </c>
      <c r="AC321" s="381"/>
      <c r="AD321" s="364">
        <f t="shared" si="286"/>
        <v>0</v>
      </c>
      <c r="AE321" s="381"/>
      <c r="AF321" s="364">
        <f t="shared" si="287"/>
        <v>0</v>
      </c>
      <c r="AG321" s="127">
        <f t="shared" si="305"/>
        <v>0</v>
      </c>
      <c r="AH321" s="218" t="str">
        <f t="shared" si="306"/>
        <v/>
      </c>
      <c r="AI321" s="242">
        <f t="shared" si="288"/>
        <v>0</v>
      </c>
      <c r="AJ321" s="499"/>
      <c r="AK321" s="517"/>
      <c r="AL321" s="528"/>
      <c r="AM321" s="499"/>
      <c r="AN321" s="491"/>
      <c r="AO321" s="516"/>
      <c r="AP321" s="527"/>
      <c r="AQ321" s="216"/>
      <c r="AR321" s="379"/>
      <c r="AS321" s="216"/>
      <c r="AT321" s="216"/>
      <c r="AU321" s="216"/>
      <c r="AV321" s="216"/>
      <c r="AW321" s="216"/>
      <c r="AX321" s="216"/>
      <c r="AY321" s="568"/>
      <c r="AZ321" s="565"/>
      <c r="BA321" s="47" t="str">
        <f t="shared" si="339"/>
        <v>No aplica</v>
      </c>
      <c r="BB321" s="559"/>
      <c r="BC321" s="47" t="str">
        <f t="shared" si="340"/>
        <v>No aplica</v>
      </c>
      <c r="BD321" s="200" t="str">
        <f t="shared" si="289"/>
        <v>No aplica</v>
      </c>
      <c r="BE321" s="559"/>
      <c r="BF321" s="562"/>
      <c r="BG321" s="559"/>
      <c r="BH321" s="556"/>
      <c r="BI321" s="559"/>
    </row>
    <row r="322" spans="1:61" ht="15.75" hidden="1" customHeight="1" thickBot="1" x14ac:dyDescent="0.25">
      <c r="A322" s="570"/>
      <c r="B322" s="220">
        <f t="shared" si="388"/>
        <v>8</v>
      </c>
      <c r="C322" s="262"/>
      <c r="D322" s="262"/>
      <c r="E322" s="132"/>
      <c r="F322" s="571"/>
      <c r="G322" s="263"/>
      <c r="H322" s="543"/>
      <c r="I322" s="541"/>
      <c r="J322" s="542"/>
      <c r="K322" s="543"/>
      <c r="L322" s="491"/>
      <c r="M322" s="488"/>
      <c r="N322" s="527"/>
      <c r="O322" s="381"/>
      <c r="P322" s="126"/>
      <c r="Q322" s="120"/>
      <c r="R322" s="361"/>
      <c r="S322" s="381"/>
      <c r="T322" s="364">
        <f t="shared" si="281"/>
        <v>0</v>
      </c>
      <c r="U322" s="381"/>
      <c r="V322" s="364">
        <f t="shared" si="282"/>
        <v>0</v>
      </c>
      <c r="W322" s="381"/>
      <c r="X322" s="364">
        <f t="shared" si="283"/>
        <v>0</v>
      </c>
      <c r="Y322" s="381"/>
      <c r="Z322" s="364">
        <f t="shared" si="284"/>
        <v>0</v>
      </c>
      <c r="AA322" s="381"/>
      <c r="AB322" s="364">
        <f t="shared" si="285"/>
        <v>0</v>
      </c>
      <c r="AC322" s="381"/>
      <c r="AD322" s="364">
        <f t="shared" si="286"/>
        <v>0</v>
      </c>
      <c r="AE322" s="381"/>
      <c r="AF322" s="364">
        <f t="shared" si="287"/>
        <v>0</v>
      </c>
      <c r="AG322" s="127">
        <f t="shared" si="305"/>
        <v>0</v>
      </c>
      <c r="AH322" s="218" t="str">
        <f t="shared" si="306"/>
        <v/>
      </c>
      <c r="AI322" s="242">
        <f t="shared" si="288"/>
        <v>0</v>
      </c>
      <c r="AJ322" s="499"/>
      <c r="AK322" s="517"/>
      <c r="AL322" s="528"/>
      <c r="AM322" s="499"/>
      <c r="AN322" s="491"/>
      <c r="AO322" s="516"/>
      <c r="AP322" s="527"/>
      <c r="AQ322" s="216"/>
      <c r="AR322" s="379"/>
      <c r="AS322" s="216"/>
      <c r="AT322" s="216"/>
      <c r="AU322" s="216"/>
      <c r="AV322" s="216"/>
      <c r="AW322" s="216"/>
      <c r="AX322" s="216"/>
      <c r="AY322" s="568"/>
      <c r="AZ322" s="565"/>
      <c r="BA322" s="47" t="str">
        <f t="shared" si="339"/>
        <v>No aplica</v>
      </c>
      <c r="BB322" s="559"/>
      <c r="BC322" s="47" t="str">
        <f t="shared" si="340"/>
        <v>No aplica</v>
      </c>
      <c r="BD322" s="200" t="str">
        <f t="shared" si="289"/>
        <v>No aplica</v>
      </c>
      <c r="BE322" s="559"/>
      <c r="BF322" s="562"/>
      <c r="BG322" s="559"/>
      <c r="BH322" s="556"/>
      <c r="BI322" s="559"/>
    </row>
    <row r="323" spans="1:61" ht="15.75" hidden="1" customHeight="1" thickBot="1" x14ac:dyDescent="0.25">
      <c r="A323" s="570"/>
      <c r="B323" s="220">
        <f t="shared" si="388"/>
        <v>9</v>
      </c>
      <c r="C323" s="262"/>
      <c r="D323" s="262"/>
      <c r="E323" s="132"/>
      <c r="F323" s="571"/>
      <c r="G323" s="263"/>
      <c r="H323" s="543"/>
      <c r="I323" s="541"/>
      <c r="J323" s="542"/>
      <c r="K323" s="543"/>
      <c r="L323" s="492"/>
      <c r="M323" s="489"/>
      <c r="N323" s="527"/>
      <c r="O323" s="381"/>
      <c r="P323" s="129"/>
      <c r="Q323" s="120"/>
      <c r="R323" s="361"/>
      <c r="S323" s="381"/>
      <c r="T323" s="364">
        <f t="shared" si="281"/>
        <v>0</v>
      </c>
      <c r="U323" s="381"/>
      <c r="V323" s="364">
        <f t="shared" si="282"/>
        <v>0</v>
      </c>
      <c r="W323" s="381"/>
      <c r="X323" s="364">
        <f t="shared" si="283"/>
        <v>0</v>
      </c>
      <c r="Y323" s="381"/>
      <c r="Z323" s="364">
        <f t="shared" si="284"/>
        <v>0</v>
      </c>
      <c r="AA323" s="381"/>
      <c r="AB323" s="364">
        <f t="shared" si="285"/>
        <v>0</v>
      </c>
      <c r="AC323" s="381"/>
      <c r="AD323" s="364">
        <f t="shared" si="286"/>
        <v>0</v>
      </c>
      <c r="AE323" s="381"/>
      <c r="AF323" s="364">
        <f t="shared" si="287"/>
        <v>0</v>
      </c>
      <c r="AG323" s="127">
        <f t="shared" si="305"/>
        <v>0</v>
      </c>
      <c r="AH323" s="218" t="str">
        <f t="shared" si="306"/>
        <v/>
      </c>
      <c r="AI323" s="242">
        <f t="shared" si="288"/>
        <v>0</v>
      </c>
      <c r="AJ323" s="499"/>
      <c r="AK323" s="517"/>
      <c r="AL323" s="528"/>
      <c r="AM323" s="499"/>
      <c r="AN323" s="491"/>
      <c r="AO323" s="516"/>
      <c r="AP323" s="527"/>
      <c r="AQ323" s="216"/>
      <c r="AR323" s="379"/>
      <c r="AS323" s="216"/>
      <c r="AT323" s="216"/>
      <c r="AU323" s="216"/>
      <c r="AV323" s="216"/>
      <c r="AW323" s="216"/>
      <c r="AX323" s="216"/>
      <c r="AY323" s="568"/>
      <c r="AZ323" s="566"/>
      <c r="BA323" s="47" t="str">
        <f t="shared" si="339"/>
        <v>No aplica</v>
      </c>
      <c r="BB323" s="560"/>
      <c r="BC323" s="47" t="str">
        <f t="shared" si="340"/>
        <v>No aplica</v>
      </c>
      <c r="BD323" s="200" t="str">
        <f t="shared" si="289"/>
        <v>No aplica</v>
      </c>
      <c r="BE323" s="560"/>
      <c r="BF323" s="563"/>
      <c r="BG323" s="560"/>
      <c r="BH323" s="557"/>
      <c r="BI323" s="560"/>
    </row>
    <row r="324" spans="1:61" ht="29.25" hidden="1" customHeight="1" thickBot="1" x14ac:dyDescent="0.25">
      <c r="A324" s="570" t="s">
        <v>239</v>
      </c>
      <c r="B324" s="58">
        <v>1</v>
      </c>
      <c r="C324" s="51"/>
      <c r="D324" s="51"/>
      <c r="E324" s="160"/>
      <c r="F324" s="547"/>
      <c r="G324" s="160"/>
      <c r="H324" s="543"/>
      <c r="I324" s="541" t="str">
        <f t="shared" ref="I324" si="389">IF(H324=5,"Mas de una vez al año",IF(H324=4,"Al menos una vez en el ultimo año",IF(H324=3,"Al menos una vez en los ultimos 2 años",IF(H324=2,"Al menos una vez en los ultimos 5 años","No se ha presentado en los ultimos 5 años"))))</f>
        <v>No se ha presentado en los ultimos 5 años</v>
      </c>
      <c r="J324" s="542" t="str">
        <f>CONCATENATE(H$243,K$243)</f>
        <v/>
      </c>
      <c r="K324" s="543"/>
      <c r="L324" s="490" t="str">
        <f t="shared" ref="L324" si="390">IF(AM324=5,"Catastrófico - Tendría desastrosas consecuencias o efectos sobre la institución",IF(AM324=4,"Mayor - Tendría altas consecuencias o efectos sobre la institución",IF(AM324=3,"Moderado - Tendría medianas consecuencias o efectos sobre la institución",IF(AM324=2,"Menos - Tendría bajo impacto o efecto sobre la institución",IF(AM324=1,"Insignificante - tendría consecuencias o efectos mínimos en la institución","Digite Valor entre 1 y 5")))))</f>
        <v>Digite Valor entre 1 y 5</v>
      </c>
      <c r="M324" s="487" t="str">
        <f t="shared" ref="M324" si="391">IF(L324="Digite Valor entre 1 y 5","",IF(L324="Digite Valor entre 1 y 5","",IF(COUNTIF(CH$10:CH$17,CONCATENATE(H324,K324)),CH$9,IF(COUNTIF(CI$10:CI$17,CONCATENATE(H324,K324)),CI$9,IF(COUNTIF(CJ$10:CJ$13,CONCATENATE(H324,K324)),CJ$9,CK$9)))))</f>
        <v/>
      </c>
      <c r="N324" s="527" t="str">
        <f t="shared" ref="N324" si="392">IF(M324=CH$9,"E",IF(M324=CI$9,"A",IF(M324=CJ$9,"M",IF(M324=CK$9,"B",""))))</f>
        <v/>
      </c>
      <c r="O324" s="381"/>
      <c r="P324" s="307"/>
      <c r="Q324" s="208"/>
      <c r="R324" s="361"/>
      <c r="S324" s="381"/>
      <c r="T324" s="364">
        <f t="shared" si="281"/>
        <v>0</v>
      </c>
      <c r="U324" s="381"/>
      <c r="V324" s="364">
        <f t="shared" si="282"/>
        <v>0</v>
      </c>
      <c r="W324" s="381"/>
      <c r="X324" s="364">
        <f t="shared" si="283"/>
        <v>0</v>
      </c>
      <c r="Y324" s="381"/>
      <c r="Z324" s="364">
        <f t="shared" si="284"/>
        <v>0</v>
      </c>
      <c r="AA324" s="381"/>
      <c r="AB324" s="364">
        <f t="shared" si="285"/>
        <v>0</v>
      </c>
      <c r="AC324" s="381"/>
      <c r="AD324" s="364">
        <f t="shared" si="286"/>
        <v>0</v>
      </c>
      <c r="AE324" s="381"/>
      <c r="AF324" s="364">
        <f t="shared" si="287"/>
        <v>0</v>
      </c>
      <c r="AG324" s="127">
        <f t="shared" si="305"/>
        <v>0</v>
      </c>
      <c r="AH324" s="218" t="str">
        <f t="shared" si="306"/>
        <v/>
      </c>
      <c r="AI324" s="242">
        <f t="shared" si="288"/>
        <v>0</v>
      </c>
      <c r="AJ324" s="499" t="str">
        <f t="shared" ref="AJ324" si="393">BG324</f>
        <v/>
      </c>
      <c r="AK324" s="517" t="str">
        <f t="shared" ref="AK324" si="394">IF(AJ324=5,"Mas de una vez al año",IF(AJ324=4,"Al menos una vez en el ultimo año",IF(AJ324=3,"Al menos una vez en los ultimos 2 años",IF(AJ324=2,"Al menos una vez en los ultimos 5 años","No se ha presentado en los ultimos 5 años"))))</f>
        <v>No se ha presentado en los ultimos 5 años</v>
      </c>
      <c r="AL324" s="528">
        <f t="shared" ref="AL324" si="395">BJ324</f>
        <v>0</v>
      </c>
      <c r="AM324" s="499" t="str">
        <f t="shared" ref="AM324" si="396">BI324</f>
        <v/>
      </c>
      <c r="AN324" s="491" t="str">
        <f t="shared" ref="AN324" si="397">IF(AM324=5,"Catastrófico - Tendría desastrosas consecuencias o efectos sobre la institución",IF(AM324=4,"Mayor - Tendría altas consecuencias o efectos sobre la institución",IF(AM324=3,"Moderado - Tendría medianas consecuencias o efectos sobre la institución",IF(AM324=2,"Menos - Tendría bajo impacto o efecto sobre la institución",IF(AM324=1,"Insignificante - tendría consecuencias o efectos mínimos en la institución","Digite Valor entre 1 y 5")))))</f>
        <v>Digite Valor entre 1 y 5</v>
      </c>
      <c r="AO324" s="516" t="str">
        <f>IF(AN324="Digite Valor entre 1 y 5","",IF(COUNTIF(CJ$10:CJ$17,CONCATENATE(AJ324,AM324)),DK$9,IF(COUNTIF(CK$10:CK$17,CONCATENATE(AJ324,AM324)),DL$9,IF(COUNTIF(DM$10:DM$13,CONCATENATE(AJ324,AM324)),DM$9,DN$9))))</f>
        <v/>
      </c>
      <c r="AP324" s="527" t="str">
        <f>IF(AO324=DK$9,"E",IF(AO324=DL$9,"A",IF(AO324=DM$9,"M",IF(AO324=DN$9,"B",""))))</f>
        <v>E</v>
      </c>
      <c r="AQ324" s="370"/>
      <c r="AR324" s="379"/>
      <c r="AS324" s="370"/>
      <c r="AT324" s="314"/>
      <c r="AU324" s="314"/>
      <c r="AV324" s="314"/>
      <c r="AW324" s="370"/>
      <c r="AX324" s="370"/>
      <c r="AY324" s="568"/>
      <c r="AZ324" s="564">
        <f>H324</f>
        <v>0</v>
      </c>
      <c r="BA324" s="47" t="str">
        <f t="shared" si="339"/>
        <v>No aplica</v>
      </c>
      <c r="BB324" s="558">
        <f>K324</f>
        <v>0</v>
      </c>
      <c r="BC324" s="47" t="str">
        <f t="shared" si="340"/>
        <v>No aplica</v>
      </c>
      <c r="BD324" s="200" t="str">
        <f t="shared" si="289"/>
        <v>No aplica0</v>
      </c>
      <c r="BE324" s="567" t="str">
        <f t="shared" ref="BE324" si="398">IF(R324="","",SUMIF(R324:R332,"Afecta la Probabilidad",BA324:BA332))</f>
        <v/>
      </c>
      <c r="BF324" s="561" t="str">
        <f t="shared" ref="BF324" si="399">IF(R324="","",SUMIF(R324:R332,"Afecta el Impacto",BC324:BC332))</f>
        <v/>
      </c>
      <c r="BG324" s="558" t="str">
        <f t="shared" ref="BG324" si="400">IF(BE324="","",IF(H324-BE324&lt;=0,1,H324-BE324))</f>
        <v/>
      </c>
      <c r="BH324" s="555" t="str">
        <f t="shared" ref="BH324" si="401">CONCATENATE(BG324,BI324)</f>
        <v/>
      </c>
      <c r="BI324" s="558" t="str">
        <f t="shared" ref="BI324" si="402">IF(K324="","",IF(K324-BF324&lt;0,1,K324-BF324))</f>
        <v/>
      </c>
    </row>
    <row r="325" spans="1:61" ht="15.75" hidden="1" customHeight="1" thickBot="1" x14ac:dyDescent="0.25">
      <c r="A325" s="570"/>
      <c r="B325" s="58">
        <f t="shared" ref="B325:B332" si="403">B324+1</f>
        <v>2</v>
      </c>
      <c r="C325" s="51"/>
      <c r="D325" s="51"/>
      <c r="E325" s="160"/>
      <c r="F325" s="548"/>
      <c r="G325" s="160"/>
      <c r="H325" s="543"/>
      <c r="I325" s="541"/>
      <c r="J325" s="542"/>
      <c r="K325" s="543"/>
      <c r="L325" s="491"/>
      <c r="M325" s="488"/>
      <c r="N325" s="527"/>
      <c r="O325" s="381"/>
      <c r="P325" s="307"/>
      <c r="Q325" s="208"/>
      <c r="R325" s="361"/>
      <c r="S325" s="381"/>
      <c r="T325" s="364">
        <f t="shared" si="281"/>
        <v>0</v>
      </c>
      <c r="U325" s="381"/>
      <c r="V325" s="364">
        <f t="shared" si="282"/>
        <v>0</v>
      </c>
      <c r="W325" s="381"/>
      <c r="X325" s="364">
        <f t="shared" si="283"/>
        <v>0</v>
      </c>
      <c r="Y325" s="381"/>
      <c r="Z325" s="364">
        <f t="shared" si="284"/>
        <v>0</v>
      </c>
      <c r="AA325" s="381"/>
      <c r="AB325" s="364">
        <f t="shared" si="285"/>
        <v>0</v>
      </c>
      <c r="AC325" s="381"/>
      <c r="AD325" s="364">
        <f t="shared" si="286"/>
        <v>0</v>
      </c>
      <c r="AE325" s="381"/>
      <c r="AF325" s="364">
        <f t="shared" si="287"/>
        <v>0</v>
      </c>
      <c r="AG325" s="127">
        <f t="shared" si="305"/>
        <v>0</v>
      </c>
      <c r="AH325" s="218" t="str">
        <f t="shared" si="306"/>
        <v/>
      </c>
      <c r="AI325" s="242">
        <f t="shared" si="288"/>
        <v>0</v>
      </c>
      <c r="AJ325" s="499"/>
      <c r="AK325" s="517"/>
      <c r="AL325" s="528"/>
      <c r="AM325" s="499"/>
      <c r="AN325" s="491"/>
      <c r="AO325" s="516"/>
      <c r="AP325" s="527"/>
      <c r="AQ325" s="370"/>
      <c r="AR325" s="379"/>
      <c r="AS325" s="370"/>
      <c r="AT325" s="314"/>
      <c r="AU325" s="314"/>
      <c r="AV325" s="314"/>
      <c r="AW325" s="370"/>
      <c r="AX325" s="370"/>
      <c r="AY325" s="568"/>
      <c r="AZ325" s="565"/>
      <c r="BA325" s="47" t="str">
        <f t="shared" si="339"/>
        <v>No aplica</v>
      </c>
      <c r="BB325" s="559"/>
      <c r="BC325" s="47" t="str">
        <f t="shared" si="340"/>
        <v>No aplica</v>
      </c>
      <c r="BD325" s="200" t="str">
        <f t="shared" si="289"/>
        <v>No aplica</v>
      </c>
      <c r="BE325" s="559"/>
      <c r="BF325" s="562"/>
      <c r="BG325" s="559"/>
      <c r="BH325" s="556"/>
      <c r="BI325" s="559"/>
    </row>
    <row r="326" spans="1:61" ht="15.75" hidden="1" customHeight="1" thickBot="1" x14ac:dyDescent="0.25">
      <c r="A326" s="570"/>
      <c r="B326" s="58">
        <f t="shared" si="403"/>
        <v>3</v>
      </c>
      <c r="C326" s="51"/>
      <c r="D326" s="51"/>
      <c r="E326" s="160"/>
      <c r="F326" s="548"/>
      <c r="G326" s="160"/>
      <c r="H326" s="543"/>
      <c r="I326" s="541"/>
      <c r="J326" s="542"/>
      <c r="K326" s="543"/>
      <c r="L326" s="491"/>
      <c r="M326" s="488"/>
      <c r="N326" s="527"/>
      <c r="O326" s="381"/>
      <c r="P326" s="307"/>
      <c r="Q326" s="208"/>
      <c r="R326" s="361"/>
      <c r="S326" s="381"/>
      <c r="T326" s="364">
        <f t="shared" si="281"/>
        <v>0</v>
      </c>
      <c r="U326" s="381"/>
      <c r="V326" s="364">
        <f t="shared" si="282"/>
        <v>0</v>
      </c>
      <c r="W326" s="381"/>
      <c r="X326" s="364">
        <f t="shared" si="283"/>
        <v>0</v>
      </c>
      <c r="Y326" s="381"/>
      <c r="Z326" s="364">
        <f t="shared" si="284"/>
        <v>0</v>
      </c>
      <c r="AA326" s="381"/>
      <c r="AB326" s="364">
        <f t="shared" si="285"/>
        <v>0</v>
      </c>
      <c r="AC326" s="381"/>
      <c r="AD326" s="364">
        <f t="shared" si="286"/>
        <v>0</v>
      </c>
      <c r="AE326" s="381"/>
      <c r="AF326" s="364">
        <f t="shared" si="287"/>
        <v>0</v>
      </c>
      <c r="AG326" s="127">
        <f t="shared" si="305"/>
        <v>0</v>
      </c>
      <c r="AH326" s="218" t="str">
        <f t="shared" si="306"/>
        <v/>
      </c>
      <c r="AI326" s="242">
        <f t="shared" si="288"/>
        <v>0</v>
      </c>
      <c r="AJ326" s="499"/>
      <c r="AK326" s="517"/>
      <c r="AL326" s="528"/>
      <c r="AM326" s="499"/>
      <c r="AN326" s="491"/>
      <c r="AO326" s="516"/>
      <c r="AP326" s="527"/>
      <c r="AQ326" s="370"/>
      <c r="AR326" s="379"/>
      <c r="AS326" s="370"/>
      <c r="AT326" s="370"/>
      <c r="AU326" s="370"/>
      <c r="AV326" s="370"/>
      <c r="AW326" s="370"/>
      <c r="AX326" s="370"/>
      <c r="AY326" s="568"/>
      <c r="AZ326" s="565"/>
      <c r="BA326" s="47" t="str">
        <f t="shared" si="339"/>
        <v>No aplica</v>
      </c>
      <c r="BB326" s="559"/>
      <c r="BC326" s="47" t="str">
        <f t="shared" si="340"/>
        <v>No aplica</v>
      </c>
      <c r="BD326" s="200" t="str">
        <f t="shared" si="289"/>
        <v>No aplica</v>
      </c>
      <c r="BE326" s="559"/>
      <c r="BF326" s="562"/>
      <c r="BG326" s="559"/>
      <c r="BH326" s="556"/>
      <c r="BI326" s="559"/>
    </row>
    <row r="327" spans="1:61" ht="15.75" hidden="1" customHeight="1" thickBot="1" x14ac:dyDescent="0.25">
      <c r="A327" s="570"/>
      <c r="B327" s="58">
        <f t="shared" si="403"/>
        <v>4</v>
      </c>
      <c r="C327" s="51"/>
      <c r="D327" s="51"/>
      <c r="E327" s="160"/>
      <c r="F327" s="548"/>
      <c r="G327" s="160"/>
      <c r="H327" s="543"/>
      <c r="I327" s="541"/>
      <c r="J327" s="542"/>
      <c r="K327" s="543"/>
      <c r="L327" s="491"/>
      <c r="M327" s="488"/>
      <c r="N327" s="527"/>
      <c r="O327" s="381"/>
      <c r="P327" s="307"/>
      <c r="Q327" s="208"/>
      <c r="R327" s="361"/>
      <c r="S327" s="381"/>
      <c r="T327" s="364">
        <f t="shared" si="281"/>
        <v>0</v>
      </c>
      <c r="U327" s="381"/>
      <c r="V327" s="364">
        <f t="shared" si="282"/>
        <v>0</v>
      </c>
      <c r="W327" s="381"/>
      <c r="X327" s="364">
        <f t="shared" si="283"/>
        <v>0</v>
      </c>
      <c r="Y327" s="381"/>
      <c r="Z327" s="364">
        <f t="shared" si="284"/>
        <v>0</v>
      </c>
      <c r="AA327" s="381"/>
      <c r="AB327" s="364">
        <f t="shared" si="285"/>
        <v>0</v>
      </c>
      <c r="AC327" s="381"/>
      <c r="AD327" s="364">
        <f t="shared" si="286"/>
        <v>0</v>
      </c>
      <c r="AE327" s="381"/>
      <c r="AF327" s="364">
        <f t="shared" si="287"/>
        <v>0</v>
      </c>
      <c r="AG327" s="127">
        <f t="shared" si="305"/>
        <v>0</v>
      </c>
      <c r="AH327" s="218" t="str">
        <f t="shared" si="306"/>
        <v/>
      </c>
      <c r="AI327" s="242">
        <f t="shared" si="288"/>
        <v>0</v>
      </c>
      <c r="AJ327" s="499"/>
      <c r="AK327" s="517"/>
      <c r="AL327" s="528"/>
      <c r="AM327" s="499"/>
      <c r="AN327" s="491"/>
      <c r="AO327" s="516"/>
      <c r="AP327" s="527"/>
      <c r="AQ327" s="370"/>
      <c r="AR327" s="379"/>
      <c r="AS327" s="370"/>
      <c r="AT327" s="314"/>
      <c r="AU327" s="314"/>
      <c r="AV327" s="314"/>
      <c r="AW327" s="370"/>
      <c r="AX327" s="370"/>
      <c r="AY327" s="568"/>
      <c r="AZ327" s="565"/>
      <c r="BA327" s="47" t="str">
        <f t="shared" si="339"/>
        <v>No aplica</v>
      </c>
      <c r="BB327" s="559"/>
      <c r="BC327" s="47" t="str">
        <f t="shared" si="340"/>
        <v>No aplica</v>
      </c>
      <c r="BD327" s="200" t="str">
        <f t="shared" si="289"/>
        <v>No aplica</v>
      </c>
      <c r="BE327" s="559"/>
      <c r="BF327" s="562"/>
      <c r="BG327" s="559"/>
      <c r="BH327" s="556"/>
      <c r="BI327" s="559"/>
    </row>
    <row r="328" spans="1:61" ht="15.75" hidden="1" customHeight="1" thickBot="1" x14ac:dyDescent="0.25">
      <c r="A328" s="570"/>
      <c r="B328" s="58">
        <f t="shared" si="403"/>
        <v>5</v>
      </c>
      <c r="C328" s="51"/>
      <c r="D328" s="51"/>
      <c r="E328" s="160"/>
      <c r="F328" s="548"/>
      <c r="G328" s="160"/>
      <c r="H328" s="543"/>
      <c r="I328" s="541"/>
      <c r="J328" s="542"/>
      <c r="K328" s="543"/>
      <c r="L328" s="491"/>
      <c r="M328" s="488"/>
      <c r="N328" s="527"/>
      <c r="O328" s="381"/>
      <c r="P328" s="307"/>
      <c r="Q328" s="208"/>
      <c r="R328" s="361"/>
      <c r="S328" s="381"/>
      <c r="T328" s="364">
        <f t="shared" si="281"/>
        <v>0</v>
      </c>
      <c r="U328" s="381"/>
      <c r="V328" s="364">
        <f t="shared" si="282"/>
        <v>0</v>
      </c>
      <c r="W328" s="381"/>
      <c r="X328" s="364">
        <f t="shared" si="283"/>
        <v>0</v>
      </c>
      <c r="Y328" s="381"/>
      <c r="Z328" s="364">
        <f t="shared" si="284"/>
        <v>0</v>
      </c>
      <c r="AA328" s="381"/>
      <c r="AB328" s="364">
        <f t="shared" si="285"/>
        <v>0</v>
      </c>
      <c r="AC328" s="381"/>
      <c r="AD328" s="364">
        <f t="shared" si="286"/>
        <v>0</v>
      </c>
      <c r="AE328" s="381"/>
      <c r="AF328" s="364">
        <f t="shared" si="287"/>
        <v>0</v>
      </c>
      <c r="AG328" s="127">
        <f t="shared" si="305"/>
        <v>0</v>
      </c>
      <c r="AH328" s="218" t="str">
        <f t="shared" si="306"/>
        <v/>
      </c>
      <c r="AI328" s="242">
        <f t="shared" si="288"/>
        <v>0</v>
      </c>
      <c r="AJ328" s="499"/>
      <c r="AK328" s="517"/>
      <c r="AL328" s="528"/>
      <c r="AM328" s="499"/>
      <c r="AN328" s="491"/>
      <c r="AO328" s="516"/>
      <c r="AP328" s="527"/>
      <c r="AQ328" s="370"/>
      <c r="AR328" s="379"/>
      <c r="AS328" s="370"/>
      <c r="AT328" s="314"/>
      <c r="AU328" s="314"/>
      <c r="AV328" s="314"/>
      <c r="AW328" s="370"/>
      <c r="AX328" s="370"/>
      <c r="AY328" s="568"/>
      <c r="AZ328" s="565"/>
      <c r="BA328" s="47" t="str">
        <f t="shared" si="339"/>
        <v>No aplica</v>
      </c>
      <c r="BB328" s="559"/>
      <c r="BC328" s="47" t="str">
        <f t="shared" si="340"/>
        <v>No aplica</v>
      </c>
      <c r="BD328" s="200" t="str">
        <f t="shared" si="289"/>
        <v>No aplica</v>
      </c>
      <c r="BE328" s="559"/>
      <c r="BF328" s="562"/>
      <c r="BG328" s="559"/>
      <c r="BH328" s="556"/>
      <c r="BI328" s="559"/>
    </row>
    <row r="329" spans="1:61" ht="15.75" hidden="1" customHeight="1" thickBot="1" x14ac:dyDescent="0.25">
      <c r="A329" s="570"/>
      <c r="B329" s="58">
        <f t="shared" si="403"/>
        <v>6</v>
      </c>
      <c r="C329" s="160"/>
      <c r="D329" s="160"/>
      <c r="E329" s="160"/>
      <c r="F329" s="548"/>
      <c r="G329" s="160"/>
      <c r="H329" s="543"/>
      <c r="I329" s="541"/>
      <c r="J329" s="542"/>
      <c r="K329" s="543"/>
      <c r="L329" s="491"/>
      <c r="M329" s="488"/>
      <c r="N329" s="527"/>
      <c r="O329" s="381"/>
      <c r="P329" s="307"/>
      <c r="Q329" s="208"/>
      <c r="R329" s="361"/>
      <c r="S329" s="381"/>
      <c r="T329" s="364">
        <f t="shared" ref="T329:T392" si="404">IF(S329="Si",15,0)</f>
        <v>0</v>
      </c>
      <c r="U329" s="381"/>
      <c r="V329" s="364">
        <f t="shared" ref="V329:V392" si="405">IF(U329="Si",5,0)</f>
        <v>0</v>
      </c>
      <c r="W329" s="381"/>
      <c r="X329" s="364">
        <f t="shared" ref="X329:X392" si="406">IF(W329="Si",15,0)</f>
        <v>0</v>
      </c>
      <c r="Y329" s="381"/>
      <c r="Z329" s="364">
        <f t="shared" ref="Z329:Z392" si="407">IF(Y329="Si",10,0)</f>
        <v>0</v>
      </c>
      <c r="AA329" s="381"/>
      <c r="AB329" s="364">
        <f t="shared" ref="AB329:AB392" si="408">IF(AA329="Si",15,0)</f>
        <v>0</v>
      </c>
      <c r="AC329" s="381"/>
      <c r="AD329" s="364">
        <f t="shared" ref="AD329:AD392" si="409">IF(AC329="Si",10,0)</f>
        <v>0</v>
      </c>
      <c r="AE329" s="381"/>
      <c r="AF329" s="364">
        <f t="shared" si="287"/>
        <v>0</v>
      </c>
      <c r="AG329" s="127">
        <f t="shared" si="305"/>
        <v>0</v>
      </c>
      <c r="AH329" s="218" t="str">
        <f t="shared" si="306"/>
        <v/>
      </c>
      <c r="AI329" s="242">
        <f t="shared" si="288"/>
        <v>0</v>
      </c>
      <c r="AJ329" s="499"/>
      <c r="AK329" s="517"/>
      <c r="AL329" s="528"/>
      <c r="AM329" s="499"/>
      <c r="AN329" s="491"/>
      <c r="AO329" s="516"/>
      <c r="AP329" s="527"/>
      <c r="AQ329" s="370"/>
      <c r="AR329" s="379"/>
      <c r="AS329" s="370"/>
      <c r="AT329" s="314"/>
      <c r="AU329" s="314"/>
      <c r="AV329" s="314"/>
      <c r="AW329" s="370"/>
      <c r="AX329" s="370"/>
      <c r="AY329" s="568"/>
      <c r="AZ329" s="565"/>
      <c r="BA329" s="47" t="str">
        <f t="shared" si="339"/>
        <v>No aplica</v>
      </c>
      <c r="BB329" s="559"/>
      <c r="BC329" s="47" t="str">
        <f t="shared" si="340"/>
        <v>No aplica</v>
      </c>
      <c r="BD329" s="200" t="str">
        <f t="shared" si="289"/>
        <v>No aplica</v>
      </c>
      <c r="BE329" s="559"/>
      <c r="BF329" s="562"/>
      <c r="BG329" s="559"/>
      <c r="BH329" s="556"/>
      <c r="BI329" s="559"/>
    </row>
    <row r="330" spans="1:61" ht="15.75" hidden="1" customHeight="1" thickBot="1" x14ac:dyDescent="0.25">
      <c r="A330" s="570"/>
      <c r="B330" s="58">
        <f t="shared" si="403"/>
        <v>7</v>
      </c>
      <c r="C330" s="160"/>
      <c r="D330" s="160"/>
      <c r="E330" s="160"/>
      <c r="F330" s="548"/>
      <c r="G330" s="160"/>
      <c r="H330" s="543"/>
      <c r="I330" s="541"/>
      <c r="J330" s="542"/>
      <c r="K330" s="543"/>
      <c r="L330" s="491"/>
      <c r="M330" s="488"/>
      <c r="N330" s="527"/>
      <c r="O330" s="381"/>
      <c r="P330" s="126"/>
      <c r="Q330" s="120"/>
      <c r="R330" s="361"/>
      <c r="S330" s="381"/>
      <c r="T330" s="364">
        <f t="shared" si="404"/>
        <v>0</v>
      </c>
      <c r="U330" s="381"/>
      <c r="V330" s="364">
        <f t="shared" si="405"/>
        <v>0</v>
      </c>
      <c r="W330" s="381"/>
      <c r="X330" s="364">
        <f t="shared" si="406"/>
        <v>0</v>
      </c>
      <c r="Y330" s="381"/>
      <c r="Z330" s="364">
        <f t="shared" si="407"/>
        <v>0</v>
      </c>
      <c r="AA330" s="381"/>
      <c r="AB330" s="364">
        <f t="shared" si="408"/>
        <v>0</v>
      </c>
      <c r="AC330" s="381"/>
      <c r="AD330" s="364">
        <f t="shared" si="409"/>
        <v>0</v>
      </c>
      <c r="AE330" s="381"/>
      <c r="AF330" s="364">
        <f t="shared" ref="AF330:AF393" si="410">IF(AE330="Si",30,0)</f>
        <v>0</v>
      </c>
      <c r="AG330" s="127">
        <f t="shared" si="305"/>
        <v>0</v>
      </c>
      <c r="AH330" s="218" t="str">
        <f t="shared" si="306"/>
        <v/>
      </c>
      <c r="AI330" s="242">
        <f t="shared" ref="AI330:AI393" si="411">IF(AG330&lt;=50,0,IF(AND(AG330&gt;50,AG330&lt;=75),1,IF(AND(AG330&gt;75,AG330&lt;=100),2,"")))</f>
        <v>0</v>
      </c>
      <c r="AJ330" s="499"/>
      <c r="AK330" s="517"/>
      <c r="AL330" s="528"/>
      <c r="AM330" s="499"/>
      <c r="AN330" s="491"/>
      <c r="AO330" s="516"/>
      <c r="AP330" s="527"/>
      <c r="AQ330" s="370"/>
      <c r="AR330" s="379"/>
      <c r="AS330" s="370"/>
      <c r="AT330" s="370"/>
      <c r="AU330" s="370"/>
      <c r="AV330" s="370"/>
      <c r="AW330" s="370"/>
      <c r="AX330" s="370"/>
      <c r="AY330" s="568"/>
      <c r="AZ330" s="565"/>
      <c r="BA330" s="47" t="str">
        <f t="shared" si="339"/>
        <v>No aplica</v>
      </c>
      <c r="BB330" s="559"/>
      <c r="BC330" s="47" t="str">
        <f t="shared" si="340"/>
        <v>No aplica</v>
      </c>
      <c r="BD330" s="200" t="str">
        <f t="shared" ref="BD330:BD393" si="412">IF(R330="Afecta el Impacto",CONCATENATE(AZ330,BC330),CONCATENATE(BA330,BB330))</f>
        <v>No aplica</v>
      </c>
      <c r="BE330" s="559"/>
      <c r="BF330" s="562"/>
      <c r="BG330" s="559"/>
      <c r="BH330" s="556"/>
      <c r="BI330" s="559"/>
    </row>
    <row r="331" spans="1:61" ht="15.75" hidden="1" customHeight="1" thickBot="1" x14ac:dyDescent="0.25">
      <c r="A331" s="570"/>
      <c r="B331" s="58">
        <f t="shared" si="403"/>
        <v>8</v>
      </c>
      <c r="C331" s="160"/>
      <c r="D331" s="160"/>
      <c r="E331" s="160"/>
      <c r="F331" s="548"/>
      <c r="G331" s="160"/>
      <c r="H331" s="543"/>
      <c r="I331" s="541"/>
      <c r="J331" s="542"/>
      <c r="K331" s="543"/>
      <c r="L331" s="491"/>
      <c r="M331" s="488"/>
      <c r="N331" s="527"/>
      <c r="O331" s="381"/>
      <c r="P331" s="126"/>
      <c r="Q331" s="120"/>
      <c r="R331" s="361"/>
      <c r="S331" s="381"/>
      <c r="T331" s="364">
        <f t="shared" si="404"/>
        <v>0</v>
      </c>
      <c r="U331" s="381"/>
      <c r="V331" s="364">
        <f t="shared" si="405"/>
        <v>0</v>
      </c>
      <c r="W331" s="381"/>
      <c r="X331" s="364">
        <f t="shared" si="406"/>
        <v>0</v>
      </c>
      <c r="Y331" s="381"/>
      <c r="Z331" s="364">
        <f t="shared" si="407"/>
        <v>0</v>
      </c>
      <c r="AA331" s="381"/>
      <c r="AB331" s="364">
        <f t="shared" si="408"/>
        <v>0</v>
      </c>
      <c r="AC331" s="381"/>
      <c r="AD331" s="364">
        <f t="shared" si="409"/>
        <v>0</v>
      </c>
      <c r="AE331" s="381"/>
      <c r="AF331" s="364">
        <f t="shared" si="410"/>
        <v>0</v>
      </c>
      <c r="AG331" s="127">
        <f t="shared" si="305"/>
        <v>0</v>
      </c>
      <c r="AH331" s="218" t="str">
        <f t="shared" si="306"/>
        <v/>
      </c>
      <c r="AI331" s="242">
        <f t="shared" si="411"/>
        <v>0</v>
      </c>
      <c r="AJ331" s="499"/>
      <c r="AK331" s="517"/>
      <c r="AL331" s="528"/>
      <c r="AM331" s="499"/>
      <c r="AN331" s="491"/>
      <c r="AO331" s="516"/>
      <c r="AP331" s="527"/>
      <c r="AQ331" s="216"/>
      <c r="AR331" s="379"/>
      <c r="AS331" s="216"/>
      <c r="AT331" s="216"/>
      <c r="AU331" s="216"/>
      <c r="AV331" s="216"/>
      <c r="AW331" s="216"/>
      <c r="AX331" s="216"/>
      <c r="AY331" s="568"/>
      <c r="AZ331" s="565"/>
      <c r="BA331" s="47" t="str">
        <f t="shared" si="339"/>
        <v>No aplica</v>
      </c>
      <c r="BB331" s="559"/>
      <c r="BC331" s="47" t="str">
        <f t="shared" si="340"/>
        <v>No aplica</v>
      </c>
      <c r="BD331" s="200" t="str">
        <f t="shared" si="412"/>
        <v>No aplica</v>
      </c>
      <c r="BE331" s="559"/>
      <c r="BF331" s="562"/>
      <c r="BG331" s="559"/>
      <c r="BH331" s="556"/>
      <c r="BI331" s="559"/>
    </row>
    <row r="332" spans="1:61" ht="15.75" hidden="1" customHeight="1" thickBot="1" x14ac:dyDescent="0.25">
      <c r="A332" s="570"/>
      <c r="B332" s="58">
        <f t="shared" si="403"/>
        <v>9</v>
      </c>
      <c r="C332" s="160"/>
      <c r="D332" s="160"/>
      <c r="E332" s="160"/>
      <c r="F332" s="549"/>
      <c r="G332" s="160"/>
      <c r="H332" s="529"/>
      <c r="I332" s="541"/>
      <c r="J332" s="542"/>
      <c r="K332" s="543"/>
      <c r="L332" s="492"/>
      <c r="M332" s="489"/>
      <c r="N332" s="527"/>
      <c r="O332" s="381"/>
      <c r="P332" s="129"/>
      <c r="Q332" s="120"/>
      <c r="R332" s="361"/>
      <c r="S332" s="381"/>
      <c r="T332" s="364">
        <f t="shared" si="404"/>
        <v>0</v>
      </c>
      <c r="U332" s="381"/>
      <c r="V332" s="364">
        <f t="shared" si="405"/>
        <v>0</v>
      </c>
      <c r="W332" s="381"/>
      <c r="X332" s="364">
        <f t="shared" si="406"/>
        <v>0</v>
      </c>
      <c r="Y332" s="381"/>
      <c r="Z332" s="364">
        <f t="shared" si="407"/>
        <v>0</v>
      </c>
      <c r="AA332" s="381"/>
      <c r="AB332" s="364">
        <f t="shared" si="408"/>
        <v>0</v>
      </c>
      <c r="AC332" s="381"/>
      <c r="AD332" s="364">
        <f t="shared" si="409"/>
        <v>0</v>
      </c>
      <c r="AE332" s="381"/>
      <c r="AF332" s="364">
        <f t="shared" si="410"/>
        <v>0</v>
      </c>
      <c r="AG332" s="127">
        <f t="shared" si="305"/>
        <v>0</v>
      </c>
      <c r="AH332" s="218" t="str">
        <f t="shared" ref="AH332:AH395" si="413">IF(R332="","",IF(R332="Afecta la Probabilidad",IF(AND(AG332&gt;=0,AG332&lt;=50),"No disminuye la Probabilidad",IF(AND(AG332&gt;50,AG332&lt;=75),"Disminuye la Probabilidad en 1",IF(AND(AG332&gt;75,AG332&lt;=100),"Disminuye la Probabilidad en 2",""))),IF(AND(AG332&gt;=0,AG332&lt;=50),"No disminuye el Impacto",IF(AND(AG332&gt;50,AG332&lt;=75),"Disminuye el Impacto en 1",IF(AND(AG332&gt;75,AG332&lt;=100),"Disminuye el Impacto en 2","")))))</f>
        <v/>
      </c>
      <c r="AI332" s="242">
        <f t="shared" si="411"/>
        <v>0</v>
      </c>
      <c r="AJ332" s="499"/>
      <c r="AK332" s="517"/>
      <c r="AL332" s="528"/>
      <c r="AM332" s="499"/>
      <c r="AN332" s="491"/>
      <c r="AO332" s="516"/>
      <c r="AP332" s="527"/>
      <c r="AQ332" s="216"/>
      <c r="AR332" s="379"/>
      <c r="AS332" s="216"/>
      <c r="AT332" s="216"/>
      <c r="AU332" s="216"/>
      <c r="AV332" s="216"/>
      <c r="AW332" s="216"/>
      <c r="AX332" s="216"/>
      <c r="AY332" s="568"/>
      <c r="AZ332" s="566"/>
      <c r="BA332" s="47" t="str">
        <f t="shared" si="339"/>
        <v>No aplica</v>
      </c>
      <c r="BB332" s="560"/>
      <c r="BC332" s="47" t="str">
        <f t="shared" si="340"/>
        <v>No aplica</v>
      </c>
      <c r="BD332" s="200" t="str">
        <f t="shared" si="412"/>
        <v>No aplica</v>
      </c>
      <c r="BE332" s="560"/>
      <c r="BF332" s="563"/>
      <c r="BG332" s="560"/>
      <c r="BH332" s="557"/>
      <c r="BI332" s="560"/>
    </row>
    <row r="333" spans="1:61" ht="29.25" hidden="1" customHeight="1" thickBot="1" x14ac:dyDescent="0.3">
      <c r="A333" s="570" t="s">
        <v>240</v>
      </c>
      <c r="B333" s="220">
        <v>1</v>
      </c>
      <c r="C333" s="262"/>
      <c r="D333" s="262"/>
      <c r="E333" s="223"/>
      <c r="F333" s="544"/>
      <c r="G333" s="223"/>
      <c r="H333" s="543"/>
      <c r="I333" s="541" t="str">
        <f t="shared" ref="I333" si="414">IF(H333=5,"Mas de una vez al año",IF(H333=4,"Al menos una vez en el ultimo año",IF(H333=3,"Al menos una vez en los ultimos 2 años",IF(H333=2,"Al menos una vez en los ultimos 5 años","No se ha presentado en los ultimos 5 años"))))</f>
        <v>No se ha presentado en los ultimos 5 años</v>
      </c>
      <c r="J333" s="542" t="str">
        <f>CONCATENATE(H$243,K$243)</f>
        <v/>
      </c>
      <c r="K333" s="546"/>
      <c r="L333" s="490" t="str">
        <f t="shared" ref="L333" si="415">IF(AM333=5,"Catastrófico - Tendría desastrosas consecuencias o efectos sobre la institución",IF(AM333=4,"Mayor - Tendría altas consecuencias o efectos sobre la institución",IF(AM333=3,"Moderado - Tendría medianas consecuencias o efectos sobre la institución",IF(AM333=2,"Menos - Tendría bajo impacto o efecto sobre la institución",IF(AM333=1,"Insignificante - tendría consecuencias o efectos mínimos en la institución","Digite Valor entre 1 y 5")))))</f>
        <v>Digite Valor entre 1 y 5</v>
      </c>
      <c r="M333" s="487" t="str">
        <f t="shared" ref="M333" si="416">IF(L333="Digite Valor entre 1 y 5","",IF(L333="Digite Valor entre 1 y 5","",IF(COUNTIF(CH$10:CH$17,CONCATENATE(H333,K333)),CH$9,IF(COUNTIF(CI$10:CI$17,CONCATENATE(H333,K333)),CI$9,IF(COUNTIF(CJ$10:CJ$13,CONCATENATE(H333,K333)),CJ$9,CK$9)))))</f>
        <v/>
      </c>
      <c r="N333" s="527" t="str">
        <f t="shared" ref="N333" si="417">IF(M333=CH$9,"E",IF(M333=CI$9,"A",IF(M333=CJ$9,"M",IF(M333=CK$9,"B",""))))</f>
        <v/>
      </c>
      <c r="O333" s="381"/>
      <c r="P333" s="308"/>
      <c r="Q333" s="120"/>
      <c r="R333" s="361"/>
      <c r="S333" s="381"/>
      <c r="T333" s="364">
        <f t="shared" si="404"/>
        <v>0</v>
      </c>
      <c r="U333" s="381"/>
      <c r="V333" s="364">
        <f t="shared" si="405"/>
        <v>0</v>
      </c>
      <c r="W333" s="381"/>
      <c r="X333" s="364">
        <f t="shared" si="406"/>
        <v>0</v>
      </c>
      <c r="Y333" s="381"/>
      <c r="Z333" s="364">
        <f t="shared" si="407"/>
        <v>0</v>
      </c>
      <c r="AA333" s="381"/>
      <c r="AB333" s="364">
        <f t="shared" si="408"/>
        <v>0</v>
      </c>
      <c r="AC333" s="381"/>
      <c r="AD333" s="364">
        <f t="shared" si="409"/>
        <v>0</v>
      </c>
      <c r="AE333" s="381"/>
      <c r="AF333" s="364">
        <f t="shared" si="410"/>
        <v>0</v>
      </c>
      <c r="AG333" s="127">
        <f t="shared" si="305"/>
        <v>0</v>
      </c>
      <c r="AH333" s="218" t="str">
        <f t="shared" si="413"/>
        <v/>
      </c>
      <c r="AI333" s="242">
        <f t="shared" si="411"/>
        <v>0</v>
      </c>
      <c r="AJ333" s="499" t="str">
        <f t="shared" ref="AJ333" si="418">BG333</f>
        <v/>
      </c>
      <c r="AK333" s="517" t="str">
        <f t="shared" ref="AK333" si="419">IF(AJ333=5,"Mas de una vez al año",IF(AJ333=4,"Al menos una vez en el ultimo año",IF(AJ333=3,"Al menos una vez en los ultimos 2 años",IF(AJ333=2,"Al menos una vez en los ultimos 5 años","No se ha presentado en los ultimos 5 años"))))</f>
        <v>No se ha presentado en los ultimos 5 años</v>
      </c>
      <c r="AL333" s="528">
        <f t="shared" ref="AL333" si="420">BJ333</f>
        <v>0</v>
      </c>
      <c r="AM333" s="499" t="str">
        <f t="shared" ref="AM333" si="421">BI333</f>
        <v/>
      </c>
      <c r="AN333" s="491" t="str">
        <f t="shared" ref="AN333" si="422">IF(AM333=5,"Catastrófico - Tendría desastrosas consecuencias o efectos sobre la institución",IF(AM333=4,"Mayor - Tendría altas consecuencias o efectos sobre la institución",IF(AM333=3,"Moderado - Tendría medianas consecuencias o efectos sobre la institución",IF(AM333=2,"Menos - Tendría bajo impacto o efecto sobre la institución",IF(AM333=1,"Insignificante - tendría consecuencias o efectos mínimos en la institución","Digite Valor entre 1 y 5")))))</f>
        <v>Digite Valor entre 1 y 5</v>
      </c>
      <c r="AO333" s="516" t="str">
        <f>IF(AN333="Digite Valor entre 1 y 5","",IF(COUNTIF(CJ$10:CJ$17,CONCATENATE(AJ333,AM333)),DK$9,IF(COUNTIF(CK$10:CK$17,CONCATENATE(AJ333,AM333)),DL$9,IF(COUNTIF(DM$10:DM$13,CONCATENATE(AJ333,AM333)),DM$9,DN$9))))</f>
        <v/>
      </c>
      <c r="AP333" s="527" t="str">
        <f>IF(AO333=DK$9,"E",IF(AO333=DL$9,"A",IF(AO333=DM$9,"M",IF(AO333=DN$9,"B",""))))</f>
        <v>E</v>
      </c>
      <c r="AQ333" s="370"/>
      <c r="AR333" s="379"/>
      <c r="AS333" s="330"/>
      <c r="AT333" s="375"/>
      <c r="AU333" s="56"/>
      <c r="AV333" s="56"/>
      <c r="AW333" s="370"/>
      <c r="AX333" s="375"/>
      <c r="AY333" s="568"/>
      <c r="AZ333" s="564">
        <f>H333</f>
        <v>0</v>
      </c>
      <c r="BA333" s="47" t="str">
        <f t="shared" si="339"/>
        <v>No aplica</v>
      </c>
      <c r="BB333" s="558">
        <f>K333</f>
        <v>0</v>
      </c>
      <c r="BC333" s="47" t="str">
        <f t="shared" si="340"/>
        <v>No aplica</v>
      </c>
      <c r="BD333" s="200" t="str">
        <f t="shared" si="412"/>
        <v>No aplica0</v>
      </c>
      <c r="BE333" s="567" t="str">
        <f t="shared" ref="BE333" si="423">IF(R333="","",SUMIF(R333:R341,"Afecta la Probabilidad",BA333:BA341))</f>
        <v/>
      </c>
      <c r="BF333" s="561" t="str">
        <f t="shared" ref="BF333" si="424">IF(R333="","",SUMIF(R333:R341,"Afecta el Impacto",BC333:BC341))</f>
        <v/>
      </c>
      <c r="BG333" s="558" t="str">
        <f t="shared" ref="BG333" si="425">IF(BE333="","",IF(H333-BE333&lt;=0,1,H333-BE333))</f>
        <v/>
      </c>
      <c r="BH333" s="555" t="str">
        <f t="shared" ref="BH333" si="426">CONCATENATE(BG333,BI333)</f>
        <v/>
      </c>
      <c r="BI333" s="558" t="str">
        <f t="shared" ref="BI333" si="427">IF(K333="","",IF(K333-BF333&lt;0,1,K333-BF333))</f>
        <v/>
      </c>
    </row>
    <row r="334" spans="1:61" ht="15.75" hidden="1" customHeight="1" thickBot="1" x14ac:dyDescent="0.25">
      <c r="A334" s="570"/>
      <c r="B334" s="220">
        <f t="shared" ref="B334:B341" si="428">B333+1</f>
        <v>2</v>
      </c>
      <c r="C334" s="262"/>
      <c r="D334" s="262"/>
      <c r="E334" s="263"/>
      <c r="F334" s="544"/>
      <c r="G334" s="263"/>
      <c r="H334" s="543"/>
      <c r="I334" s="541"/>
      <c r="J334" s="542"/>
      <c r="K334" s="543"/>
      <c r="L334" s="491"/>
      <c r="M334" s="488"/>
      <c r="N334" s="527"/>
      <c r="O334" s="381"/>
      <c r="P334" s="308"/>
      <c r="Q334" s="120"/>
      <c r="R334" s="361"/>
      <c r="S334" s="381"/>
      <c r="T334" s="364">
        <f t="shared" si="404"/>
        <v>0</v>
      </c>
      <c r="U334" s="381"/>
      <c r="V334" s="364">
        <f t="shared" si="405"/>
        <v>0</v>
      </c>
      <c r="W334" s="381"/>
      <c r="X334" s="364">
        <f t="shared" si="406"/>
        <v>0</v>
      </c>
      <c r="Y334" s="381"/>
      <c r="Z334" s="364">
        <f t="shared" si="407"/>
        <v>0</v>
      </c>
      <c r="AA334" s="381"/>
      <c r="AB334" s="364">
        <f t="shared" si="408"/>
        <v>0</v>
      </c>
      <c r="AC334" s="381"/>
      <c r="AD334" s="364">
        <f t="shared" si="409"/>
        <v>0</v>
      </c>
      <c r="AE334" s="381"/>
      <c r="AF334" s="364">
        <f t="shared" si="410"/>
        <v>0</v>
      </c>
      <c r="AG334" s="127">
        <f t="shared" si="305"/>
        <v>0</v>
      </c>
      <c r="AH334" s="218" t="str">
        <f t="shared" si="413"/>
        <v/>
      </c>
      <c r="AI334" s="242">
        <f t="shared" si="411"/>
        <v>0</v>
      </c>
      <c r="AJ334" s="499"/>
      <c r="AK334" s="517"/>
      <c r="AL334" s="528"/>
      <c r="AM334" s="499"/>
      <c r="AN334" s="491"/>
      <c r="AO334" s="516"/>
      <c r="AP334" s="527"/>
      <c r="AQ334" s="328"/>
      <c r="AR334" s="379"/>
      <c r="AS334" s="348"/>
      <c r="AT334" s="375"/>
      <c r="AU334" s="56"/>
      <c r="AV334" s="56"/>
      <c r="AW334" s="374"/>
      <c r="AX334" s="375"/>
      <c r="AY334" s="568"/>
      <c r="AZ334" s="565"/>
      <c r="BA334" s="47" t="str">
        <f t="shared" si="339"/>
        <v>No aplica</v>
      </c>
      <c r="BB334" s="559"/>
      <c r="BC334" s="47" t="str">
        <f t="shared" si="340"/>
        <v>No aplica</v>
      </c>
      <c r="BD334" s="200" t="str">
        <f t="shared" si="412"/>
        <v>No aplica</v>
      </c>
      <c r="BE334" s="559"/>
      <c r="BF334" s="562"/>
      <c r="BG334" s="559"/>
      <c r="BH334" s="556"/>
      <c r="BI334" s="559"/>
    </row>
    <row r="335" spans="1:61" ht="15.75" hidden="1" customHeight="1" thickBot="1" x14ac:dyDescent="0.25">
      <c r="A335" s="570"/>
      <c r="B335" s="220">
        <f t="shared" si="428"/>
        <v>3</v>
      </c>
      <c r="C335" s="262"/>
      <c r="D335" s="262"/>
      <c r="E335" s="263"/>
      <c r="F335" s="544"/>
      <c r="G335" s="263"/>
      <c r="H335" s="543"/>
      <c r="I335" s="541"/>
      <c r="J335" s="542"/>
      <c r="K335" s="543"/>
      <c r="L335" s="491"/>
      <c r="M335" s="488"/>
      <c r="N335" s="527"/>
      <c r="O335" s="381"/>
      <c r="P335" s="123"/>
      <c r="Q335" s="120"/>
      <c r="R335" s="361"/>
      <c r="S335" s="381"/>
      <c r="T335" s="364">
        <f t="shared" si="404"/>
        <v>0</v>
      </c>
      <c r="U335" s="381"/>
      <c r="V335" s="364">
        <f t="shared" si="405"/>
        <v>0</v>
      </c>
      <c r="W335" s="381"/>
      <c r="X335" s="364">
        <f t="shared" si="406"/>
        <v>0</v>
      </c>
      <c r="Y335" s="381"/>
      <c r="Z335" s="364">
        <f t="shared" si="407"/>
        <v>0</v>
      </c>
      <c r="AA335" s="381"/>
      <c r="AB335" s="364">
        <f t="shared" si="408"/>
        <v>0</v>
      </c>
      <c r="AC335" s="381"/>
      <c r="AD335" s="364">
        <f t="shared" si="409"/>
        <v>0</v>
      </c>
      <c r="AE335" s="381"/>
      <c r="AF335" s="364">
        <f t="shared" si="410"/>
        <v>0</v>
      </c>
      <c r="AG335" s="127">
        <f t="shared" si="305"/>
        <v>0</v>
      </c>
      <c r="AH335" s="218" t="str">
        <f t="shared" si="413"/>
        <v/>
      </c>
      <c r="AI335" s="242">
        <f t="shared" si="411"/>
        <v>0</v>
      </c>
      <c r="AJ335" s="499"/>
      <c r="AK335" s="517"/>
      <c r="AL335" s="528"/>
      <c r="AM335" s="499"/>
      <c r="AN335" s="491"/>
      <c r="AO335" s="516"/>
      <c r="AP335" s="527"/>
      <c r="AQ335" s="217"/>
      <c r="AR335" s="379"/>
      <c r="AS335" s="370"/>
      <c r="AT335" s="375"/>
      <c r="AU335" s="56"/>
      <c r="AV335" s="56"/>
      <c r="AW335" s="370"/>
      <c r="AX335" s="374"/>
      <c r="AY335" s="568"/>
      <c r="AZ335" s="565"/>
      <c r="BA335" s="47" t="str">
        <f t="shared" si="339"/>
        <v>No aplica</v>
      </c>
      <c r="BB335" s="559"/>
      <c r="BC335" s="47" t="str">
        <f t="shared" si="340"/>
        <v>No aplica</v>
      </c>
      <c r="BD335" s="200" t="str">
        <f t="shared" si="412"/>
        <v>No aplica</v>
      </c>
      <c r="BE335" s="559"/>
      <c r="BF335" s="562"/>
      <c r="BG335" s="559"/>
      <c r="BH335" s="556"/>
      <c r="BI335" s="559"/>
    </row>
    <row r="336" spans="1:61" ht="15.75" hidden="1" customHeight="1" thickBot="1" x14ac:dyDescent="0.25">
      <c r="A336" s="570"/>
      <c r="B336" s="220">
        <f t="shared" si="428"/>
        <v>4</v>
      </c>
      <c r="C336" s="262"/>
      <c r="D336" s="262"/>
      <c r="E336" s="263"/>
      <c r="F336" s="544"/>
      <c r="G336" s="263"/>
      <c r="H336" s="543"/>
      <c r="I336" s="541"/>
      <c r="J336" s="542"/>
      <c r="K336" s="543"/>
      <c r="L336" s="491"/>
      <c r="M336" s="488"/>
      <c r="N336" s="527"/>
      <c r="O336" s="381"/>
      <c r="P336" s="123"/>
      <c r="Q336" s="120"/>
      <c r="R336" s="361"/>
      <c r="S336" s="381"/>
      <c r="T336" s="364">
        <f t="shared" si="404"/>
        <v>0</v>
      </c>
      <c r="U336" s="381"/>
      <c r="V336" s="364">
        <f t="shared" si="405"/>
        <v>0</v>
      </c>
      <c r="W336" s="381"/>
      <c r="X336" s="364">
        <f t="shared" si="406"/>
        <v>0</v>
      </c>
      <c r="Y336" s="381"/>
      <c r="Z336" s="364">
        <f t="shared" si="407"/>
        <v>0</v>
      </c>
      <c r="AA336" s="381"/>
      <c r="AB336" s="364">
        <f t="shared" si="408"/>
        <v>0</v>
      </c>
      <c r="AC336" s="381"/>
      <c r="AD336" s="364">
        <f t="shared" si="409"/>
        <v>0</v>
      </c>
      <c r="AE336" s="381"/>
      <c r="AF336" s="364">
        <f t="shared" si="410"/>
        <v>0</v>
      </c>
      <c r="AG336" s="127">
        <f t="shared" si="305"/>
        <v>0</v>
      </c>
      <c r="AH336" s="218" t="str">
        <f t="shared" si="413"/>
        <v/>
      </c>
      <c r="AI336" s="242">
        <f t="shared" si="411"/>
        <v>0</v>
      </c>
      <c r="AJ336" s="499"/>
      <c r="AK336" s="517"/>
      <c r="AL336" s="528"/>
      <c r="AM336" s="499"/>
      <c r="AN336" s="491"/>
      <c r="AO336" s="516"/>
      <c r="AP336" s="527"/>
      <c r="AQ336" s="216"/>
      <c r="AR336" s="379"/>
      <c r="AS336" s="370"/>
      <c r="AT336" s="375"/>
      <c r="AU336" s="56"/>
      <c r="AV336" s="56"/>
      <c r="AW336" s="370"/>
      <c r="AX336" s="215"/>
      <c r="AY336" s="568"/>
      <c r="AZ336" s="565"/>
      <c r="BA336" s="47" t="str">
        <f t="shared" si="339"/>
        <v>No aplica</v>
      </c>
      <c r="BB336" s="559"/>
      <c r="BC336" s="47" t="str">
        <f t="shared" si="340"/>
        <v>No aplica</v>
      </c>
      <c r="BD336" s="200" t="str">
        <f t="shared" si="412"/>
        <v>No aplica</v>
      </c>
      <c r="BE336" s="559"/>
      <c r="BF336" s="562"/>
      <c r="BG336" s="559"/>
      <c r="BH336" s="556"/>
      <c r="BI336" s="559"/>
    </row>
    <row r="337" spans="1:61" ht="15.75" hidden="1" customHeight="1" thickBot="1" x14ac:dyDescent="0.25">
      <c r="A337" s="570"/>
      <c r="B337" s="220">
        <f t="shared" si="428"/>
        <v>5</v>
      </c>
      <c r="C337" s="262"/>
      <c r="D337" s="262"/>
      <c r="E337" s="263"/>
      <c r="F337" s="544"/>
      <c r="G337" s="263"/>
      <c r="H337" s="543"/>
      <c r="I337" s="541"/>
      <c r="J337" s="542"/>
      <c r="K337" s="543"/>
      <c r="L337" s="491"/>
      <c r="M337" s="488"/>
      <c r="N337" s="527"/>
      <c r="O337" s="381"/>
      <c r="P337" s="126"/>
      <c r="Q337" s="120"/>
      <c r="R337" s="361"/>
      <c r="S337" s="381"/>
      <c r="T337" s="364">
        <f t="shared" si="404"/>
        <v>0</v>
      </c>
      <c r="U337" s="381"/>
      <c r="V337" s="364">
        <f t="shared" si="405"/>
        <v>0</v>
      </c>
      <c r="W337" s="381"/>
      <c r="X337" s="364">
        <f t="shared" si="406"/>
        <v>0</v>
      </c>
      <c r="Y337" s="381"/>
      <c r="Z337" s="364">
        <f t="shared" si="407"/>
        <v>0</v>
      </c>
      <c r="AA337" s="381"/>
      <c r="AB337" s="364">
        <f t="shared" si="408"/>
        <v>0</v>
      </c>
      <c r="AC337" s="381"/>
      <c r="AD337" s="364">
        <f t="shared" si="409"/>
        <v>0</v>
      </c>
      <c r="AE337" s="381"/>
      <c r="AF337" s="364">
        <f t="shared" si="410"/>
        <v>0</v>
      </c>
      <c r="AG337" s="127">
        <f t="shared" si="305"/>
        <v>0</v>
      </c>
      <c r="AH337" s="218" t="str">
        <f t="shared" si="413"/>
        <v/>
      </c>
      <c r="AI337" s="242">
        <f t="shared" si="411"/>
        <v>0</v>
      </c>
      <c r="AJ337" s="499"/>
      <c r="AK337" s="517"/>
      <c r="AL337" s="528"/>
      <c r="AM337" s="499"/>
      <c r="AN337" s="491"/>
      <c r="AO337" s="516"/>
      <c r="AP337" s="527"/>
      <c r="AQ337" s="216"/>
      <c r="AR337" s="379"/>
      <c r="AS337" s="282"/>
      <c r="AT337" s="282"/>
      <c r="AU337" s="282"/>
      <c r="AV337" s="282"/>
      <c r="AW337" s="282"/>
      <c r="AX337" s="216"/>
      <c r="AY337" s="568"/>
      <c r="AZ337" s="565"/>
      <c r="BA337" s="47" t="str">
        <f t="shared" si="339"/>
        <v>No aplica</v>
      </c>
      <c r="BB337" s="559"/>
      <c r="BC337" s="47" t="str">
        <f t="shared" si="340"/>
        <v>No aplica</v>
      </c>
      <c r="BD337" s="200" t="str">
        <f t="shared" si="412"/>
        <v>No aplica</v>
      </c>
      <c r="BE337" s="559"/>
      <c r="BF337" s="562"/>
      <c r="BG337" s="559"/>
      <c r="BH337" s="556"/>
      <c r="BI337" s="559"/>
    </row>
    <row r="338" spans="1:61" ht="15.75" hidden="1" customHeight="1" thickBot="1" x14ac:dyDescent="0.25">
      <c r="A338" s="570"/>
      <c r="B338" s="220">
        <f t="shared" si="428"/>
        <v>6</v>
      </c>
      <c r="C338" s="262"/>
      <c r="D338" s="262"/>
      <c r="E338" s="262"/>
      <c r="F338" s="544"/>
      <c r="G338" s="263"/>
      <c r="H338" s="543"/>
      <c r="I338" s="541"/>
      <c r="J338" s="542"/>
      <c r="K338" s="543"/>
      <c r="L338" s="491"/>
      <c r="M338" s="488"/>
      <c r="N338" s="527"/>
      <c r="O338" s="381"/>
      <c r="P338" s="126"/>
      <c r="Q338" s="120"/>
      <c r="R338" s="361"/>
      <c r="S338" s="381"/>
      <c r="T338" s="364">
        <f t="shared" si="404"/>
        <v>0</v>
      </c>
      <c r="U338" s="381"/>
      <c r="V338" s="364">
        <f t="shared" si="405"/>
        <v>0</v>
      </c>
      <c r="W338" s="381"/>
      <c r="X338" s="364">
        <f t="shared" si="406"/>
        <v>0</v>
      </c>
      <c r="Y338" s="381"/>
      <c r="Z338" s="364">
        <f t="shared" si="407"/>
        <v>0</v>
      </c>
      <c r="AA338" s="381"/>
      <c r="AB338" s="364">
        <f t="shared" si="408"/>
        <v>0</v>
      </c>
      <c r="AC338" s="381"/>
      <c r="AD338" s="364">
        <f t="shared" si="409"/>
        <v>0</v>
      </c>
      <c r="AE338" s="381"/>
      <c r="AF338" s="364">
        <f t="shared" si="410"/>
        <v>0</v>
      </c>
      <c r="AG338" s="127">
        <f t="shared" si="305"/>
        <v>0</v>
      </c>
      <c r="AH338" s="218" t="str">
        <f t="shared" si="413"/>
        <v/>
      </c>
      <c r="AI338" s="242">
        <f t="shared" si="411"/>
        <v>0</v>
      </c>
      <c r="AJ338" s="499"/>
      <c r="AK338" s="517"/>
      <c r="AL338" s="528"/>
      <c r="AM338" s="499"/>
      <c r="AN338" s="491"/>
      <c r="AO338" s="516"/>
      <c r="AP338" s="527"/>
      <c r="AQ338" s="216"/>
      <c r="AR338" s="379"/>
      <c r="AS338" s="282"/>
      <c r="AT338" s="282"/>
      <c r="AU338" s="282"/>
      <c r="AV338" s="282"/>
      <c r="AW338" s="282"/>
      <c r="AX338" s="216"/>
      <c r="AY338" s="568"/>
      <c r="AZ338" s="565"/>
      <c r="BA338" s="47" t="str">
        <f t="shared" si="339"/>
        <v>No aplica</v>
      </c>
      <c r="BB338" s="559"/>
      <c r="BC338" s="47" t="str">
        <f t="shared" si="340"/>
        <v>No aplica</v>
      </c>
      <c r="BD338" s="200" t="str">
        <f t="shared" si="412"/>
        <v>No aplica</v>
      </c>
      <c r="BE338" s="559"/>
      <c r="BF338" s="562"/>
      <c r="BG338" s="559"/>
      <c r="BH338" s="556"/>
      <c r="BI338" s="559"/>
    </row>
    <row r="339" spans="1:61" ht="15.75" hidden="1" customHeight="1" thickBot="1" x14ac:dyDescent="0.25">
      <c r="A339" s="570"/>
      <c r="B339" s="220">
        <f t="shared" si="428"/>
        <v>7</v>
      </c>
      <c r="C339" s="262"/>
      <c r="D339" s="262"/>
      <c r="E339" s="262"/>
      <c r="F339" s="544"/>
      <c r="G339" s="263"/>
      <c r="H339" s="543"/>
      <c r="I339" s="541"/>
      <c r="J339" s="542"/>
      <c r="K339" s="543"/>
      <c r="L339" s="491"/>
      <c r="M339" s="488"/>
      <c r="N339" s="527"/>
      <c r="O339" s="381"/>
      <c r="P339" s="126"/>
      <c r="Q339" s="120"/>
      <c r="R339" s="361"/>
      <c r="S339" s="381"/>
      <c r="T339" s="364">
        <f t="shared" si="404"/>
        <v>0</v>
      </c>
      <c r="U339" s="381"/>
      <c r="V339" s="364">
        <f t="shared" si="405"/>
        <v>0</v>
      </c>
      <c r="W339" s="381"/>
      <c r="X339" s="364">
        <f t="shared" si="406"/>
        <v>0</v>
      </c>
      <c r="Y339" s="381"/>
      <c r="Z339" s="364">
        <f t="shared" si="407"/>
        <v>0</v>
      </c>
      <c r="AA339" s="381"/>
      <c r="AB339" s="364">
        <f t="shared" si="408"/>
        <v>0</v>
      </c>
      <c r="AC339" s="381"/>
      <c r="AD339" s="364">
        <f t="shared" si="409"/>
        <v>0</v>
      </c>
      <c r="AE339" s="381"/>
      <c r="AF339" s="364">
        <f t="shared" si="410"/>
        <v>0</v>
      </c>
      <c r="AG339" s="127">
        <f t="shared" ref="AG339:AG402" si="429">T339+V339+X339+Z339+AB339+AD339+AF339</f>
        <v>0</v>
      </c>
      <c r="AH339" s="218" t="str">
        <f t="shared" si="413"/>
        <v/>
      </c>
      <c r="AI339" s="242">
        <f t="shared" si="411"/>
        <v>0</v>
      </c>
      <c r="AJ339" s="499"/>
      <c r="AK339" s="517"/>
      <c r="AL339" s="528"/>
      <c r="AM339" s="499"/>
      <c r="AN339" s="491"/>
      <c r="AO339" s="516"/>
      <c r="AP339" s="527"/>
      <c r="AQ339" s="216"/>
      <c r="AR339" s="379"/>
      <c r="AS339" s="282"/>
      <c r="AT339" s="282"/>
      <c r="AU339" s="282"/>
      <c r="AV339" s="282"/>
      <c r="AW339" s="282"/>
      <c r="AX339" s="216"/>
      <c r="AY339" s="568"/>
      <c r="AZ339" s="565"/>
      <c r="BA339" s="47" t="str">
        <f t="shared" si="339"/>
        <v>No aplica</v>
      </c>
      <c r="BB339" s="559"/>
      <c r="BC339" s="47" t="str">
        <f t="shared" si="340"/>
        <v>No aplica</v>
      </c>
      <c r="BD339" s="200" t="str">
        <f t="shared" si="412"/>
        <v>No aplica</v>
      </c>
      <c r="BE339" s="559"/>
      <c r="BF339" s="562"/>
      <c r="BG339" s="559"/>
      <c r="BH339" s="556"/>
      <c r="BI339" s="559"/>
    </row>
    <row r="340" spans="1:61" ht="15.75" hidden="1" customHeight="1" thickBot="1" x14ac:dyDescent="0.25">
      <c r="A340" s="570"/>
      <c r="B340" s="220">
        <f t="shared" si="428"/>
        <v>8</v>
      </c>
      <c r="C340" s="262"/>
      <c r="D340" s="262"/>
      <c r="E340" s="262"/>
      <c r="F340" s="544"/>
      <c r="G340" s="263"/>
      <c r="H340" s="543"/>
      <c r="I340" s="541"/>
      <c r="J340" s="542"/>
      <c r="K340" s="543"/>
      <c r="L340" s="491"/>
      <c r="M340" s="488"/>
      <c r="N340" s="527"/>
      <c r="O340" s="381"/>
      <c r="P340" s="126"/>
      <c r="Q340" s="120"/>
      <c r="R340" s="361"/>
      <c r="S340" s="381"/>
      <c r="T340" s="364">
        <f t="shared" si="404"/>
        <v>0</v>
      </c>
      <c r="U340" s="381"/>
      <c r="V340" s="364">
        <f t="shared" si="405"/>
        <v>0</v>
      </c>
      <c r="W340" s="381"/>
      <c r="X340" s="364">
        <f t="shared" si="406"/>
        <v>0</v>
      </c>
      <c r="Y340" s="381"/>
      <c r="Z340" s="364">
        <f t="shared" si="407"/>
        <v>0</v>
      </c>
      <c r="AA340" s="381"/>
      <c r="AB340" s="364">
        <f t="shared" si="408"/>
        <v>0</v>
      </c>
      <c r="AC340" s="381"/>
      <c r="AD340" s="364">
        <f t="shared" si="409"/>
        <v>0</v>
      </c>
      <c r="AE340" s="381"/>
      <c r="AF340" s="364">
        <f t="shared" si="410"/>
        <v>0</v>
      </c>
      <c r="AG340" s="127">
        <f t="shared" si="429"/>
        <v>0</v>
      </c>
      <c r="AH340" s="218" t="str">
        <f t="shared" si="413"/>
        <v/>
      </c>
      <c r="AI340" s="242">
        <f t="shared" si="411"/>
        <v>0</v>
      </c>
      <c r="AJ340" s="499"/>
      <c r="AK340" s="517"/>
      <c r="AL340" s="528"/>
      <c r="AM340" s="499"/>
      <c r="AN340" s="491"/>
      <c r="AO340" s="516"/>
      <c r="AP340" s="527"/>
      <c r="AQ340" s="216"/>
      <c r="AR340" s="379"/>
      <c r="AS340" s="282"/>
      <c r="AT340" s="282"/>
      <c r="AU340" s="282"/>
      <c r="AV340" s="282"/>
      <c r="AW340" s="282"/>
      <c r="AX340" s="216"/>
      <c r="AY340" s="568"/>
      <c r="AZ340" s="565"/>
      <c r="BA340" s="47" t="str">
        <f t="shared" si="339"/>
        <v>No aplica</v>
      </c>
      <c r="BB340" s="559"/>
      <c r="BC340" s="47" t="str">
        <f t="shared" si="340"/>
        <v>No aplica</v>
      </c>
      <c r="BD340" s="200" t="str">
        <f t="shared" si="412"/>
        <v>No aplica</v>
      </c>
      <c r="BE340" s="559"/>
      <c r="BF340" s="562"/>
      <c r="BG340" s="559"/>
      <c r="BH340" s="556"/>
      <c r="BI340" s="559"/>
    </row>
    <row r="341" spans="1:61" ht="15.75" hidden="1" customHeight="1" thickBot="1" x14ac:dyDescent="0.25">
      <c r="A341" s="570"/>
      <c r="B341" s="220">
        <f t="shared" si="428"/>
        <v>9</v>
      </c>
      <c r="C341" s="262"/>
      <c r="D341" s="262"/>
      <c r="E341" s="158"/>
      <c r="F341" s="545"/>
      <c r="G341" s="159"/>
      <c r="H341" s="529"/>
      <c r="I341" s="532"/>
      <c r="J341" s="542"/>
      <c r="K341" s="529"/>
      <c r="L341" s="492"/>
      <c r="M341" s="489"/>
      <c r="N341" s="527"/>
      <c r="O341" s="381"/>
      <c r="P341" s="126"/>
      <c r="Q341" s="120"/>
      <c r="R341" s="361"/>
      <c r="S341" s="381"/>
      <c r="T341" s="364">
        <f t="shared" si="404"/>
        <v>0</v>
      </c>
      <c r="U341" s="381"/>
      <c r="V341" s="364">
        <f t="shared" si="405"/>
        <v>0</v>
      </c>
      <c r="W341" s="381"/>
      <c r="X341" s="364">
        <f t="shared" si="406"/>
        <v>0</v>
      </c>
      <c r="Y341" s="381"/>
      <c r="Z341" s="364">
        <f t="shared" si="407"/>
        <v>0</v>
      </c>
      <c r="AA341" s="381"/>
      <c r="AB341" s="364">
        <f t="shared" si="408"/>
        <v>0</v>
      </c>
      <c r="AC341" s="381"/>
      <c r="AD341" s="364">
        <f t="shared" si="409"/>
        <v>0</v>
      </c>
      <c r="AE341" s="381"/>
      <c r="AF341" s="364">
        <f t="shared" si="410"/>
        <v>0</v>
      </c>
      <c r="AG341" s="127">
        <f t="shared" si="429"/>
        <v>0</v>
      </c>
      <c r="AH341" s="218" t="str">
        <f t="shared" si="413"/>
        <v/>
      </c>
      <c r="AI341" s="242">
        <f t="shared" si="411"/>
        <v>0</v>
      </c>
      <c r="AJ341" s="499"/>
      <c r="AK341" s="517"/>
      <c r="AL341" s="528"/>
      <c r="AM341" s="499"/>
      <c r="AN341" s="491"/>
      <c r="AO341" s="516"/>
      <c r="AP341" s="527"/>
      <c r="AQ341" s="216"/>
      <c r="AR341" s="379"/>
      <c r="AS341" s="216"/>
      <c r="AT341" s="216"/>
      <c r="AU341" s="282"/>
      <c r="AV341" s="282"/>
      <c r="AW341" s="282"/>
      <c r="AX341" s="216"/>
      <c r="AY341" s="568"/>
      <c r="AZ341" s="566"/>
      <c r="BA341" s="47" t="str">
        <f t="shared" si="339"/>
        <v>No aplica</v>
      </c>
      <c r="BB341" s="560"/>
      <c r="BC341" s="47" t="str">
        <f t="shared" si="340"/>
        <v>No aplica</v>
      </c>
      <c r="BD341" s="200" t="str">
        <f t="shared" si="412"/>
        <v>No aplica</v>
      </c>
      <c r="BE341" s="560"/>
      <c r="BF341" s="563"/>
      <c r="BG341" s="560"/>
      <c r="BH341" s="557"/>
      <c r="BI341" s="560"/>
    </row>
    <row r="342" spans="1:61" ht="15.75" hidden="1" customHeight="1" thickBot="1" x14ac:dyDescent="0.3">
      <c r="A342" s="570" t="s">
        <v>241</v>
      </c>
      <c r="B342" s="220">
        <v>1</v>
      </c>
      <c r="C342" s="262"/>
      <c r="D342" s="262"/>
      <c r="E342" s="223"/>
      <c r="F342" s="544"/>
      <c r="G342" s="263"/>
      <c r="H342" s="543"/>
      <c r="I342" s="541" t="str">
        <f t="shared" ref="I342" si="430">IF(H342=5,"Mas de una vez al año",IF(H342=4,"Al menos una vez en el ultimo año",IF(H342=3,"Al menos una vez en los ultimos 2 años",IF(H342=2,"Al menos una vez en los ultimos 5 años","No se ha presentado en los ultimos 5 años"))))</f>
        <v>No se ha presentado en los ultimos 5 años</v>
      </c>
      <c r="J342" s="542" t="str">
        <f>CONCATENATE(H$243,K$243)</f>
        <v/>
      </c>
      <c r="K342" s="543"/>
      <c r="L342" s="490" t="str">
        <f t="shared" ref="L342" si="431">IF(AM342=5,"Catastrófico - Tendría desastrosas consecuencias o efectos sobre la institución",IF(AM342=4,"Mayor - Tendría altas consecuencias o efectos sobre la institución",IF(AM342=3,"Moderado - Tendría medianas consecuencias o efectos sobre la institución",IF(AM342=2,"Menos - Tendría bajo impacto o efecto sobre la institución",IF(AM342=1,"Insignificante - tendría consecuencias o efectos mínimos en la institución","Digite Valor entre 1 y 5")))))</f>
        <v>Digite Valor entre 1 y 5</v>
      </c>
      <c r="M342" s="487" t="str">
        <f t="shared" ref="M342" si="432">IF(L342="Digite Valor entre 1 y 5","",IF(L342="Digite Valor entre 1 y 5","",IF(COUNTIF(CH$10:CH$17,CONCATENATE(H342,K342)),CH$9,IF(COUNTIF(CI$10:CI$17,CONCATENATE(H342,K342)),CI$9,IF(COUNTIF(CJ$10:CJ$13,CONCATENATE(H342,K342)),CJ$9,CK$9)))))</f>
        <v/>
      </c>
      <c r="N342" s="527" t="str">
        <f t="shared" ref="N342" si="433">IF(M342=CH$9,"E",IF(M342=CI$9,"A",IF(M342=CJ$9,"M",IF(M342=CK$9,"B",""))))</f>
        <v/>
      </c>
      <c r="O342" s="381"/>
      <c r="P342" s="239"/>
      <c r="Q342" s="120"/>
      <c r="R342" s="361"/>
      <c r="S342" s="381"/>
      <c r="T342" s="364">
        <f t="shared" si="404"/>
        <v>0</v>
      </c>
      <c r="U342" s="381"/>
      <c r="V342" s="364">
        <f t="shared" si="405"/>
        <v>0</v>
      </c>
      <c r="W342" s="381"/>
      <c r="X342" s="364">
        <f t="shared" si="406"/>
        <v>0</v>
      </c>
      <c r="Y342" s="381"/>
      <c r="Z342" s="364">
        <f t="shared" si="407"/>
        <v>0</v>
      </c>
      <c r="AA342" s="381"/>
      <c r="AB342" s="364">
        <f t="shared" si="408"/>
        <v>0</v>
      </c>
      <c r="AC342" s="381"/>
      <c r="AD342" s="364">
        <f t="shared" si="409"/>
        <v>0</v>
      </c>
      <c r="AE342" s="381"/>
      <c r="AF342" s="364">
        <f t="shared" si="410"/>
        <v>0</v>
      </c>
      <c r="AG342" s="127">
        <f t="shared" si="429"/>
        <v>0</v>
      </c>
      <c r="AH342" s="218" t="str">
        <f t="shared" si="413"/>
        <v/>
      </c>
      <c r="AI342" s="242">
        <f t="shared" si="411"/>
        <v>0</v>
      </c>
      <c r="AJ342" s="499" t="str">
        <f t="shared" ref="AJ342" si="434">BG342</f>
        <v/>
      </c>
      <c r="AK342" s="517" t="str">
        <f t="shared" ref="AK342" si="435">IF(AJ342=5,"Mas de una vez al año",IF(AJ342=4,"Al menos una vez en el ultimo año",IF(AJ342=3,"Al menos una vez en los ultimos 2 años",IF(AJ342=2,"Al menos una vez en los ultimos 5 años","No se ha presentado en los ultimos 5 años"))))</f>
        <v>No se ha presentado en los ultimos 5 años</v>
      </c>
      <c r="AL342" s="528">
        <f t="shared" ref="AL342" si="436">BJ342</f>
        <v>0</v>
      </c>
      <c r="AM342" s="499" t="str">
        <f t="shared" ref="AM342" si="437">BI342</f>
        <v/>
      </c>
      <c r="AN342" s="491" t="str">
        <f t="shared" ref="AN342" si="438">IF(AM342=5,"Catastrófico - Tendría desastrosas consecuencias o efectos sobre la institución",IF(AM342=4,"Mayor - Tendría altas consecuencias o efectos sobre la institución",IF(AM342=3,"Moderado - Tendría medianas consecuencias o efectos sobre la institución",IF(AM342=2,"Menos - Tendría bajo impacto o efecto sobre la institución",IF(AM342=1,"Insignificante - tendría consecuencias o efectos mínimos en la institución","Digite Valor entre 1 y 5")))))</f>
        <v>Digite Valor entre 1 y 5</v>
      </c>
      <c r="AO342" s="516" t="str">
        <f>IF(AN342="Digite Valor entre 1 y 5","",IF(COUNTIF(CJ$10:CJ$17,CONCATENATE(AJ342,AM342)),DK$9,IF(COUNTIF(CK$10:CK$17,CONCATENATE(AJ342,AM342)),DL$9,IF(COUNTIF(DM$10:DM$13,CONCATENATE(AJ342,AM342)),DM$9,DN$9))))</f>
        <v/>
      </c>
      <c r="AP342" s="527" t="str">
        <f>IF(AO342=DK$9,"E",IF(AO342=DL$9,"A",IF(AO342=DM$9,"M",IF(AO342=DN$9,"B",""))))</f>
        <v>E</v>
      </c>
      <c r="AQ342" s="217"/>
      <c r="AR342" s="379"/>
      <c r="AS342" s="348"/>
      <c r="AT342" s="375"/>
      <c r="AU342" s="56"/>
      <c r="AV342" s="56"/>
      <c r="AW342" s="374"/>
      <c r="AX342" s="375"/>
      <c r="AY342" s="568"/>
      <c r="AZ342" s="558">
        <f>H342</f>
        <v>0</v>
      </c>
      <c r="BA342" s="47" t="str">
        <f t="shared" si="339"/>
        <v>No aplica</v>
      </c>
      <c r="BB342" s="558">
        <f>K342</f>
        <v>0</v>
      </c>
      <c r="BC342" s="47" t="str">
        <f t="shared" si="340"/>
        <v>No aplica</v>
      </c>
      <c r="BD342" s="200" t="str">
        <f t="shared" si="412"/>
        <v>No aplica0</v>
      </c>
      <c r="BE342" s="567" t="str">
        <f t="shared" ref="BE342" si="439">IF(R342="","",SUMIF(R342:R350,"Afecta la Probabilidad",BA342:BA350))</f>
        <v/>
      </c>
      <c r="BF342" s="561" t="str">
        <f t="shared" ref="BF342" si="440">IF(R342="","",SUMIF(R342:R350,"Afecta el Impacto",BC342:BC350))</f>
        <v/>
      </c>
      <c r="BG342" s="558" t="str">
        <f t="shared" ref="BG342" si="441">IF(BE342="","",IF(H342-BE342&lt;=0,1,H342-BE342))</f>
        <v/>
      </c>
      <c r="BH342" s="555" t="str">
        <f t="shared" ref="BH342" si="442">CONCATENATE(BG342,BI342)</f>
        <v/>
      </c>
      <c r="BI342" s="558" t="str">
        <f t="shared" ref="BI342" si="443">IF(K342="","",IF(K342-BF342&lt;0,1,K342-BF342))</f>
        <v/>
      </c>
    </row>
    <row r="343" spans="1:61" ht="15.75" hidden="1" customHeight="1" thickBot="1" x14ac:dyDescent="0.25">
      <c r="A343" s="570"/>
      <c r="B343" s="220">
        <f t="shared" ref="B343:B350" si="444">B342+1</f>
        <v>2</v>
      </c>
      <c r="C343" s="262"/>
      <c r="D343" s="262"/>
      <c r="E343" s="263"/>
      <c r="F343" s="544"/>
      <c r="G343" s="263"/>
      <c r="H343" s="543"/>
      <c r="I343" s="541"/>
      <c r="J343" s="542"/>
      <c r="K343" s="543"/>
      <c r="L343" s="491"/>
      <c r="M343" s="488"/>
      <c r="N343" s="527"/>
      <c r="O343" s="381"/>
      <c r="P343" s="309"/>
      <c r="Q343" s="120"/>
      <c r="R343" s="361"/>
      <c r="S343" s="381"/>
      <c r="T343" s="364">
        <f t="shared" si="404"/>
        <v>0</v>
      </c>
      <c r="U343" s="381"/>
      <c r="V343" s="364">
        <f t="shared" si="405"/>
        <v>0</v>
      </c>
      <c r="W343" s="381"/>
      <c r="X343" s="364">
        <f t="shared" si="406"/>
        <v>0</v>
      </c>
      <c r="Y343" s="381"/>
      <c r="Z343" s="364">
        <f t="shared" si="407"/>
        <v>0</v>
      </c>
      <c r="AA343" s="381"/>
      <c r="AB343" s="364">
        <f t="shared" si="408"/>
        <v>0</v>
      </c>
      <c r="AC343" s="381"/>
      <c r="AD343" s="364">
        <f t="shared" si="409"/>
        <v>0</v>
      </c>
      <c r="AE343" s="381"/>
      <c r="AF343" s="364">
        <f t="shared" si="410"/>
        <v>0</v>
      </c>
      <c r="AG343" s="127">
        <f t="shared" si="429"/>
        <v>0</v>
      </c>
      <c r="AH343" s="218" t="str">
        <f t="shared" si="413"/>
        <v/>
      </c>
      <c r="AI343" s="242">
        <f t="shared" si="411"/>
        <v>0</v>
      </c>
      <c r="AJ343" s="499"/>
      <c r="AK343" s="517"/>
      <c r="AL343" s="528"/>
      <c r="AM343" s="499"/>
      <c r="AN343" s="491"/>
      <c r="AO343" s="516"/>
      <c r="AP343" s="527"/>
      <c r="AQ343" s="328"/>
      <c r="AR343" s="379"/>
      <c r="AS343" s="348"/>
      <c r="AT343" s="375"/>
      <c r="AU343" s="56"/>
      <c r="AV343" s="56"/>
      <c r="AW343" s="374"/>
      <c r="AX343" s="375"/>
      <c r="AY343" s="568"/>
      <c r="AZ343" s="559"/>
      <c r="BA343" s="47" t="str">
        <f t="shared" si="339"/>
        <v>No aplica</v>
      </c>
      <c r="BB343" s="559"/>
      <c r="BC343" s="47" t="str">
        <f t="shared" si="340"/>
        <v>No aplica</v>
      </c>
      <c r="BD343" s="200" t="str">
        <f t="shared" si="412"/>
        <v>No aplica</v>
      </c>
      <c r="BE343" s="559"/>
      <c r="BF343" s="562"/>
      <c r="BG343" s="559"/>
      <c r="BH343" s="556"/>
      <c r="BI343" s="559"/>
    </row>
    <row r="344" spans="1:61" ht="15.75" hidden="1" customHeight="1" thickBot="1" x14ac:dyDescent="0.25">
      <c r="A344" s="570"/>
      <c r="B344" s="220">
        <f t="shared" si="444"/>
        <v>3</v>
      </c>
      <c r="C344" s="262"/>
      <c r="D344" s="262"/>
      <c r="E344" s="263"/>
      <c r="F344" s="544"/>
      <c r="G344" s="263"/>
      <c r="H344" s="543"/>
      <c r="I344" s="541"/>
      <c r="J344" s="542"/>
      <c r="K344" s="543"/>
      <c r="L344" s="491"/>
      <c r="M344" s="488"/>
      <c r="N344" s="527"/>
      <c r="O344" s="381"/>
      <c r="P344" s="239"/>
      <c r="Q344" s="120"/>
      <c r="R344" s="361"/>
      <c r="S344" s="381"/>
      <c r="T344" s="364">
        <f t="shared" si="404"/>
        <v>0</v>
      </c>
      <c r="U344" s="381"/>
      <c r="V344" s="364">
        <f t="shared" si="405"/>
        <v>0</v>
      </c>
      <c r="W344" s="381"/>
      <c r="X344" s="364">
        <f t="shared" si="406"/>
        <v>0</v>
      </c>
      <c r="Y344" s="381"/>
      <c r="Z344" s="364">
        <f t="shared" si="407"/>
        <v>0</v>
      </c>
      <c r="AA344" s="381"/>
      <c r="AB344" s="364">
        <f t="shared" si="408"/>
        <v>0</v>
      </c>
      <c r="AC344" s="381"/>
      <c r="AD344" s="364">
        <f t="shared" si="409"/>
        <v>0</v>
      </c>
      <c r="AE344" s="381"/>
      <c r="AF344" s="364">
        <f t="shared" si="410"/>
        <v>0</v>
      </c>
      <c r="AG344" s="127">
        <f t="shared" si="429"/>
        <v>0</v>
      </c>
      <c r="AH344" s="218" t="str">
        <f t="shared" si="413"/>
        <v/>
      </c>
      <c r="AI344" s="242">
        <f t="shared" si="411"/>
        <v>0</v>
      </c>
      <c r="AJ344" s="499"/>
      <c r="AK344" s="517"/>
      <c r="AL344" s="528"/>
      <c r="AM344" s="499"/>
      <c r="AN344" s="491"/>
      <c r="AO344" s="516"/>
      <c r="AP344" s="527"/>
      <c r="AQ344" s="217"/>
      <c r="AR344" s="379"/>
      <c r="AS344" s="349"/>
      <c r="AT344" s="375"/>
      <c r="AU344" s="56"/>
      <c r="AV344" s="56"/>
      <c r="AW344" s="217"/>
      <c r="AX344" s="217"/>
      <c r="AY344" s="568"/>
      <c r="AZ344" s="559"/>
      <c r="BA344" s="47" t="str">
        <f t="shared" si="339"/>
        <v>No aplica</v>
      </c>
      <c r="BB344" s="559"/>
      <c r="BC344" s="47" t="str">
        <f t="shared" si="340"/>
        <v>No aplica</v>
      </c>
      <c r="BD344" s="200" t="str">
        <f t="shared" si="412"/>
        <v>No aplica</v>
      </c>
      <c r="BE344" s="559"/>
      <c r="BF344" s="562"/>
      <c r="BG344" s="559"/>
      <c r="BH344" s="556"/>
      <c r="BI344" s="559"/>
    </row>
    <row r="345" spans="1:61" ht="15.75" hidden="1" customHeight="1" thickBot="1" x14ac:dyDescent="0.25">
      <c r="A345" s="570"/>
      <c r="B345" s="220">
        <f t="shared" si="444"/>
        <v>4</v>
      </c>
      <c r="C345" s="262"/>
      <c r="D345" s="262"/>
      <c r="E345" s="263"/>
      <c r="F345" s="544"/>
      <c r="G345" s="263"/>
      <c r="H345" s="543"/>
      <c r="I345" s="541"/>
      <c r="J345" s="542"/>
      <c r="K345" s="543"/>
      <c r="L345" s="491"/>
      <c r="M345" s="488"/>
      <c r="N345" s="527"/>
      <c r="O345" s="381"/>
      <c r="P345" s="128"/>
      <c r="Q345" s="120"/>
      <c r="R345" s="361"/>
      <c r="S345" s="381"/>
      <c r="T345" s="364">
        <f t="shared" si="404"/>
        <v>0</v>
      </c>
      <c r="U345" s="381"/>
      <c r="V345" s="364">
        <f t="shared" si="405"/>
        <v>0</v>
      </c>
      <c r="W345" s="381"/>
      <c r="X345" s="364">
        <f t="shared" si="406"/>
        <v>0</v>
      </c>
      <c r="Y345" s="381"/>
      <c r="Z345" s="364">
        <f t="shared" si="407"/>
        <v>0</v>
      </c>
      <c r="AA345" s="381"/>
      <c r="AB345" s="364">
        <f t="shared" si="408"/>
        <v>0</v>
      </c>
      <c r="AC345" s="381"/>
      <c r="AD345" s="364">
        <f t="shared" si="409"/>
        <v>0</v>
      </c>
      <c r="AE345" s="381"/>
      <c r="AF345" s="364">
        <f t="shared" si="410"/>
        <v>0</v>
      </c>
      <c r="AG345" s="127">
        <f t="shared" si="429"/>
        <v>0</v>
      </c>
      <c r="AH345" s="218" t="str">
        <f t="shared" si="413"/>
        <v/>
      </c>
      <c r="AI345" s="242">
        <f t="shared" si="411"/>
        <v>0</v>
      </c>
      <c r="AJ345" s="499"/>
      <c r="AK345" s="517"/>
      <c r="AL345" s="528"/>
      <c r="AM345" s="499"/>
      <c r="AN345" s="491"/>
      <c r="AO345" s="516"/>
      <c r="AP345" s="527"/>
      <c r="AQ345" s="216"/>
      <c r="AR345" s="379"/>
      <c r="AS345" s="333"/>
      <c r="AT345" s="375"/>
      <c r="AU345" s="56"/>
      <c r="AV345" s="56"/>
      <c r="AW345" s="216"/>
      <c r="AX345" s="216"/>
      <c r="AY345" s="568"/>
      <c r="AZ345" s="559"/>
      <c r="BA345" s="47" t="str">
        <f t="shared" si="339"/>
        <v>No aplica</v>
      </c>
      <c r="BB345" s="559"/>
      <c r="BC345" s="47" t="str">
        <f t="shared" si="340"/>
        <v>No aplica</v>
      </c>
      <c r="BD345" s="200" t="str">
        <f t="shared" si="412"/>
        <v>No aplica</v>
      </c>
      <c r="BE345" s="559"/>
      <c r="BF345" s="562"/>
      <c r="BG345" s="559"/>
      <c r="BH345" s="556"/>
      <c r="BI345" s="559"/>
    </row>
    <row r="346" spans="1:61" ht="15.75" hidden="1" customHeight="1" thickBot="1" x14ac:dyDescent="0.25">
      <c r="A346" s="570"/>
      <c r="B346" s="220">
        <f t="shared" si="444"/>
        <v>5</v>
      </c>
      <c r="C346" s="262"/>
      <c r="D346" s="262"/>
      <c r="E346" s="263"/>
      <c r="F346" s="544"/>
      <c r="G346" s="263"/>
      <c r="H346" s="543"/>
      <c r="I346" s="541"/>
      <c r="J346" s="542"/>
      <c r="K346" s="543"/>
      <c r="L346" s="491"/>
      <c r="M346" s="488"/>
      <c r="N346" s="527"/>
      <c r="O346" s="381"/>
      <c r="P346" s="126"/>
      <c r="Q346" s="120"/>
      <c r="R346" s="361"/>
      <c r="S346" s="381"/>
      <c r="T346" s="364">
        <f t="shared" si="404"/>
        <v>0</v>
      </c>
      <c r="U346" s="381"/>
      <c r="V346" s="364">
        <f t="shared" si="405"/>
        <v>0</v>
      </c>
      <c r="W346" s="381"/>
      <c r="X346" s="364">
        <f t="shared" si="406"/>
        <v>0</v>
      </c>
      <c r="Y346" s="381"/>
      <c r="Z346" s="364">
        <f t="shared" si="407"/>
        <v>0</v>
      </c>
      <c r="AA346" s="381"/>
      <c r="AB346" s="364">
        <f t="shared" si="408"/>
        <v>0</v>
      </c>
      <c r="AC346" s="381"/>
      <c r="AD346" s="364">
        <f t="shared" si="409"/>
        <v>0</v>
      </c>
      <c r="AE346" s="381"/>
      <c r="AF346" s="364">
        <f t="shared" si="410"/>
        <v>0</v>
      </c>
      <c r="AG346" s="127">
        <f t="shared" si="429"/>
        <v>0</v>
      </c>
      <c r="AH346" s="218" t="str">
        <f t="shared" si="413"/>
        <v/>
      </c>
      <c r="AI346" s="242">
        <f t="shared" si="411"/>
        <v>0</v>
      </c>
      <c r="AJ346" s="499"/>
      <c r="AK346" s="517"/>
      <c r="AL346" s="528"/>
      <c r="AM346" s="499"/>
      <c r="AN346" s="491"/>
      <c r="AO346" s="516"/>
      <c r="AP346" s="527"/>
      <c r="AQ346" s="216"/>
      <c r="AR346" s="379"/>
      <c r="AS346" s="216"/>
      <c r="AT346" s="216"/>
      <c r="AU346" s="216"/>
      <c r="AV346" s="216"/>
      <c r="AW346" s="216"/>
      <c r="AX346" s="216"/>
      <c r="AY346" s="568"/>
      <c r="AZ346" s="559"/>
      <c r="BA346" s="47" t="str">
        <f t="shared" si="339"/>
        <v>No aplica</v>
      </c>
      <c r="BB346" s="559"/>
      <c r="BC346" s="47" t="str">
        <f t="shared" si="340"/>
        <v>No aplica</v>
      </c>
      <c r="BD346" s="200" t="str">
        <f t="shared" si="412"/>
        <v>No aplica</v>
      </c>
      <c r="BE346" s="559"/>
      <c r="BF346" s="562"/>
      <c r="BG346" s="559"/>
      <c r="BH346" s="556"/>
      <c r="BI346" s="559"/>
    </row>
    <row r="347" spans="1:61" ht="15.75" hidden="1" customHeight="1" thickBot="1" x14ac:dyDescent="0.25">
      <c r="A347" s="570"/>
      <c r="B347" s="220">
        <f t="shared" si="444"/>
        <v>6</v>
      </c>
      <c r="C347" s="262"/>
      <c r="D347" s="262"/>
      <c r="E347" s="132"/>
      <c r="F347" s="544"/>
      <c r="G347" s="263"/>
      <c r="H347" s="543"/>
      <c r="I347" s="541"/>
      <c r="J347" s="542"/>
      <c r="K347" s="543"/>
      <c r="L347" s="491"/>
      <c r="M347" s="488"/>
      <c r="N347" s="527"/>
      <c r="O347" s="381"/>
      <c r="P347" s="126"/>
      <c r="Q347" s="120"/>
      <c r="R347" s="361"/>
      <c r="S347" s="381"/>
      <c r="T347" s="364">
        <f t="shared" si="404"/>
        <v>0</v>
      </c>
      <c r="U347" s="381"/>
      <c r="V347" s="364">
        <f t="shared" si="405"/>
        <v>0</v>
      </c>
      <c r="W347" s="381"/>
      <c r="X347" s="364">
        <f t="shared" si="406"/>
        <v>0</v>
      </c>
      <c r="Y347" s="381"/>
      <c r="Z347" s="364">
        <f t="shared" si="407"/>
        <v>0</v>
      </c>
      <c r="AA347" s="381"/>
      <c r="AB347" s="364">
        <f t="shared" si="408"/>
        <v>0</v>
      </c>
      <c r="AC347" s="381"/>
      <c r="AD347" s="364">
        <f t="shared" si="409"/>
        <v>0</v>
      </c>
      <c r="AE347" s="381"/>
      <c r="AF347" s="364">
        <f t="shared" si="410"/>
        <v>0</v>
      </c>
      <c r="AG347" s="127">
        <f t="shared" si="429"/>
        <v>0</v>
      </c>
      <c r="AH347" s="218" t="str">
        <f t="shared" si="413"/>
        <v/>
      </c>
      <c r="AI347" s="242">
        <f t="shared" si="411"/>
        <v>0</v>
      </c>
      <c r="AJ347" s="499"/>
      <c r="AK347" s="517"/>
      <c r="AL347" s="528"/>
      <c r="AM347" s="499"/>
      <c r="AN347" s="491"/>
      <c r="AO347" s="516"/>
      <c r="AP347" s="527"/>
      <c r="AQ347" s="216"/>
      <c r="AR347" s="379"/>
      <c r="AS347" s="216"/>
      <c r="AT347" s="216"/>
      <c r="AU347" s="216"/>
      <c r="AV347" s="216"/>
      <c r="AW347" s="216"/>
      <c r="AX347" s="216"/>
      <c r="AY347" s="568"/>
      <c r="AZ347" s="559"/>
      <c r="BA347" s="47" t="str">
        <f t="shared" si="339"/>
        <v>No aplica</v>
      </c>
      <c r="BB347" s="559"/>
      <c r="BC347" s="47" t="str">
        <f t="shared" si="340"/>
        <v>No aplica</v>
      </c>
      <c r="BD347" s="200" t="str">
        <f t="shared" si="412"/>
        <v>No aplica</v>
      </c>
      <c r="BE347" s="559"/>
      <c r="BF347" s="562"/>
      <c r="BG347" s="559"/>
      <c r="BH347" s="556"/>
      <c r="BI347" s="559"/>
    </row>
    <row r="348" spans="1:61" ht="15.75" hidden="1" customHeight="1" thickBot="1" x14ac:dyDescent="0.25">
      <c r="A348" s="570"/>
      <c r="B348" s="220">
        <f t="shared" si="444"/>
        <v>7</v>
      </c>
      <c r="C348" s="262"/>
      <c r="D348" s="262"/>
      <c r="E348" s="132"/>
      <c r="F348" s="544"/>
      <c r="G348" s="263"/>
      <c r="H348" s="543"/>
      <c r="I348" s="541"/>
      <c r="J348" s="542"/>
      <c r="K348" s="543"/>
      <c r="L348" s="491"/>
      <c r="M348" s="488"/>
      <c r="N348" s="527"/>
      <c r="O348" s="381"/>
      <c r="P348" s="126"/>
      <c r="Q348" s="120"/>
      <c r="R348" s="361"/>
      <c r="S348" s="381"/>
      <c r="T348" s="364">
        <f t="shared" si="404"/>
        <v>0</v>
      </c>
      <c r="U348" s="381"/>
      <c r="V348" s="364">
        <f t="shared" si="405"/>
        <v>0</v>
      </c>
      <c r="W348" s="381"/>
      <c r="X348" s="364">
        <f t="shared" si="406"/>
        <v>0</v>
      </c>
      <c r="Y348" s="381"/>
      <c r="Z348" s="364">
        <f t="shared" si="407"/>
        <v>0</v>
      </c>
      <c r="AA348" s="381"/>
      <c r="AB348" s="364">
        <f t="shared" si="408"/>
        <v>0</v>
      </c>
      <c r="AC348" s="381"/>
      <c r="AD348" s="364">
        <f t="shared" si="409"/>
        <v>0</v>
      </c>
      <c r="AE348" s="381"/>
      <c r="AF348" s="364">
        <f t="shared" si="410"/>
        <v>0</v>
      </c>
      <c r="AG348" s="127">
        <f t="shared" si="429"/>
        <v>0</v>
      </c>
      <c r="AH348" s="218" t="str">
        <f t="shared" si="413"/>
        <v/>
      </c>
      <c r="AI348" s="242">
        <f t="shared" si="411"/>
        <v>0</v>
      </c>
      <c r="AJ348" s="499"/>
      <c r="AK348" s="517"/>
      <c r="AL348" s="528"/>
      <c r="AM348" s="499"/>
      <c r="AN348" s="491"/>
      <c r="AO348" s="516"/>
      <c r="AP348" s="527"/>
      <c r="AQ348" s="216"/>
      <c r="AR348" s="379"/>
      <c r="AS348" s="216"/>
      <c r="AT348" s="216"/>
      <c r="AU348" s="216"/>
      <c r="AV348" s="216"/>
      <c r="AW348" s="216"/>
      <c r="AX348" s="216"/>
      <c r="AY348" s="568"/>
      <c r="AZ348" s="559"/>
      <c r="BA348" s="47" t="str">
        <f t="shared" si="339"/>
        <v>No aplica</v>
      </c>
      <c r="BB348" s="559"/>
      <c r="BC348" s="47" t="str">
        <f t="shared" si="340"/>
        <v>No aplica</v>
      </c>
      <c r="BD348" s="200" t="str">
        <f t="shared" si="412"/>
        <v>No aplica</v>
      </c>
      <c r="BE348" s="559"/>
      <c r="BF348" s="562"/>
      <c r="BG348" s="559"/>
      <c r="BH348" s="556"/>
      <c r="BI348" s="559"/>
    </row>
    <row r="349" spans="1:61" ht="15.75" hidden="1" customHeight="1" thickBot="1" x14ac:dyDescent="0.25">
      <c r="A349" s="570"/>
      <c r="B349" s="220">
        <f t="shared" si="444"/>
        <v>8</v>
      </c>
      <c r="C349" s="262"/>
      <c r="D349" s="262"/>
      <c r="E349" s="132"/>
      <c r="F349" s="544"/>
      <c r="G349" s="263"/>
      <c r="H349" s="543"/>
      <c r="I349" s="541"/>
      <c r="J349" s="542"/>
      <c r="K349" s="543"/>
      <c r="L349" s="491"/>
      <c r="M349" s="488"/>
      <c r="N349" s="527"/>
      <c r="O349" s="381"/>
      <c r="P349" s="126"/>
      <c r="Q349" s="120"/>
      <c r="R349" s="361"/>
      <c r="S349" s="381"/>
      <c r="T349" s="364">
        <f t="shared" si="404"/>
        <v>0</v>
      </c>
      <c r="U349" s="381"/>
      <c r="V349" s="364">
        <f t="shared" si="405"/>
        <v>0</v>
      </c>
      <c r="W349" s="381"/>
      <c r="X349" s="364">
        <f t="shared" si="406"/>
        <v>0</v>
      </c>
      <c r="Y349" s="381"/>
      <c r="Z349" s="364">
        <f t="shared" si="407"/>
        <v>0</v>
      </c>
      <c r="AA349" s="381"/>
      <c r="AB349" s="364">
        <f t="shared" si="408"/>
        <v>0</v>
      </c>
      <c r="AC349" s="381"/>
      <c r="AD349" s="364">
        <f t="shared" si="409"/>
        <v>0</v>
      </c>
      <c r="AE349" s="381"/>
      <c r="AF349" s="364">
        <f t="shared" si="410"/>
        <v>0</v>
      </c>
      <c r="AG349" s="127">
        <f t="shared" si="429"/>
        <v>0</v>
      </c>
      <c r="AH349" s="218" t="str">
        <f t="shared" si="413"/>
        <v/>
      </c>
      <c r="AI349" s="242">
        <f t="shared" si="411"/>
        <v>0</v>
      </c>
      <c r="AJ349" s="499"/>
      <c r="AK349" s="517"/>
      <c r="AL349" s="528"/>
      <c r="AM349" s="499"/>
      <c r="AN349" s="491"/>
      <c r="AO349" s="516"/>
      <c r="AP349" s="527"/>
      <c r="AQ349" s="216"/>
      <c r="AR349" s="379"/>
      <c r="AS349" s="216"/>
      <c r="AT349" s="216"/>
      <c r="AU349" s="216"/>
      <c r="AV349" s="216"/>
      <c r="AW349" s="216"/>
      <c r="AX349" s="216"/>
      <c r="AY349" s="568"/>
      <c r="AZ349" s="559"/>
      <c r="BA349" s="47" t="str">
        <f t="shared" si="339"/>
        <v>No aplica</v>
      </c>
      <c r="BB349" s="559"/>
      <c r="BC349" s="47" t="str">
        <f t="shared" si="340"/>
        <v>No aplica</v>
      </c>
      <c r="BD349" s="200" t="str">
        <f t="shared" si="412"/>
        <v>No aplica</v>
      </c>
      <c r="BE349" s="559"/>
      <c r="BF349" s="562"/>
      <c r="BG349" s="559"/>
      <c r="BH349" s="556"/>
      <c r="BI349" s="559"/>
    </row>
    <row r="350" spans="1:61" ht="15.75" hidden="1" customHeight="1" thickBot="1" x14ac:dyDescent="0.25">
      <c r="A350" s="570"/>
      <c r="B350" s="220">
        <f t="shared" si="444"/>
        <v>9</v>
      </c>
      <c r="C350" s="262"/>
      <c r="D350" s="262"/>
      <c r="E350" s="132"/>
      <c r="F350" s="544"/>
      <c r="G350" s="263"/>
      <c r="H350" s="543"/>
      <c r="I350" s="541"/>
      <c r="J350" s="542"/>
      <c r="K350" s="543"/>
      <c r="L350" s="492"/>
      <c r="M350" s="489"/>
      <c r="N350" s="527"/>
      <c r="O350" s="381"/>
      <c r="P350" s="126"/>
      <c r="Q350" s="120"/>
      <c r="R350" s="361"/>
      <c r="S350" s="381"/>
      <c r="T350" s="364">
        <f t="shared" si="404"/>
        <v>0</v>
      </c>
      <c r="U350" s="381"/>
      <c r="V350" s="364">
        <f t="shared" si="405"/>
        <v>0</v>
      </c>
      <c r="W350" s="381"/>
      <c r="X350" s="364">
        <f t="shared" si="406"/>
        <v>0</v>
      </c>
      <c r="Y350" s="381"/>
      <c r="Z350" s="364">
        <f t="shared" si="407"/>
        <v>0</v>
      </c>
      <c r="AA350" s="381"/>
      <c r="AB350" s="364">
        <f t="shared" si="408"/>
        <v>0</v>
      </c>
      <c r="AC350" s="381"/>
      <c r="AD350" s="364">
        <f t="shared" si="409"/>
        <v>0</v>
      </c>
      <c r="AE350" s="381"/>
      <c r="AF350" s="364">
        <f t="shared" si="410"/>
        <v>0</v>
      </c>
      <c r="AG350" s="127">
        <f t="shared" si="429"/>
        <v>0</v>
      </c>
      <c r="AH350" s="218" t="str">
        <f t="shared" si="413"/>
        <v/>
      </c>
      <c r="AI350" s="242">
        <f t="shared" si="411"/>
        <v>0</v>
      </c>
      <c r="AJ350" s="499"/>
      <c r="AK350" s="517"/>
      <c r="AL350" s="528"/>
      <c r="AM350" s="499"/>
      <c r="AN350" s="491"/>
      <c r="AO350" s="516"/>
      <c r="AP350" s="527"/>
      <c r="AQ350" s="216"/>
      <c r="AR350" s="379"/>
      <c r="AS350" s="216"/>
      <c r="AT350" s="216"/>
      <c r="AU350" s="216"/>
      <c r="AV350" s="216"/>
      <c r="AW350" s="216"/>
      <c r="AX350" s="216"/>
      <c r="AY350" s="568"/>
      <c r="AZ350" s="560"/>
      <c r="BA350" s="47" t="str">
        <f t="shared" si="339"/>
        <v>No aplica</v>
      </c>
      <c r="BB350" s="560"/>
      <c r="BC350" s="47" t="str">
        <f t="shared" si="340"/>
        <v>No aplica</v>
      </c>
      <c r="BD350" s="200" t="str">
        <f t="shared" si="412"/>
        <v>No aplica</v>
      </c>
      <c r="BE350" s="560"/>
      <c r="BF350" s="563"/>
      <c r="BG350" s="560"/>
      <c r="BH350" s="557"/>
      <c r="BI350" s="560"/>
    </row>
    <row r="351" spans="1:61" ht="26.25" hidden="1" customHeight="1" thickBot="1" x14ac:dyDescent="0.3">
      <c r="A351" s="570" t="s">
        <v>242</v>
      </c>
      <c r="B351" s="220">
        <v>1</v>
      </c>
      <c r="C351" s="262"/>
      <c r="D351" s="262"/>
      <c r="E351" s="223"/>
      <c r="F351" s="572"/>
      <c r="G351" s="223"/>
      <c r="H351" s="543"/>
      <c r="I351" s="541" t="str">
        <f t="shared" ref="I351" si="445">IF(H351=5,"Mas de una vez al año",IF(H351=4,"Al menos una vez en el ultimo año",IF(H351=3,"Al menos una vez en los ultimos 2 años",IF(H351=2,"Al menos una vez en los ultimos 5 años","No se ha presentado en los ultimos 5 años"))))</f>
        <v>No se ha presentado en los ultimos 5 años</v>
      </c>
      <c r="J351" s="542" t="str">
        <f>CONCATENATE(H$243,K$243)</f>
        <v/>
      </c>
      <c r="K351" s="543"/>
      <c r="L351" s="490" t="str">
        <f t="shared" ref="L351" si="446">IF(AM351=5,"Catastrófico - Tendría desastrosas consecuencias o efectos sobre la institución",IF(AM351=4,"Mayor - Tendría altas consecuencias o efectos sobre la institución",IF(AM351=3,"Moderado - Tendría medianas consecuencias o efectos sobre la institución",IF(AM351=2,"Menos - Tendría bajo impacto o efecto sobre la institución",IF(AM351=1,"Insignificante - tendría consecuencias o efectos mínimos en la institución","Digite Valor entre 1 y 5")))))</f>
        <v>Digite Valor entre 1 y 5</v>
      </c>
      <c r="M351" s="487" t="str">
        <f t="shared" ref="M351" si="447">IF(L351="Digite Valor entre 1 y 5","",IF(L351="Digite Valor entre 1 y 5","",IF(COUNTIF(CH$10:CH$17,CONCATENATE(H351,K351)),CH$9,IF(COUNTIF(CI$10:CI$17,CONCATENATE(H351,K351)),CI$9,IF(COUNTIF(CJ$10:CJ$13,CONCATENATE(H351,K351)),CJ$9,CK$9)))))</f>
        <v/>
      </c>
      <c r="N351" s="527" t="str">
        <f t="shared" ref="N351" si="448">IF(M351=CH$9,"E",IF(M351=CI$9,"A",IF(M351=CJ$9,"M",IF(M351=CK$9,"B",""))))</f>
        <v/>
      </c>
      <c r="O351" s="381"/>
      <c r="P351" s="122"/>
      <c r="Q351" s="120"/>
      <c r="R351" s="361"/>
      <c r="S351" s="381"/>
      <c r="T351" s="364">
        <f t="shared" si="404"/>
        <v>0</v>
      </c>
      <c r="U351" s="381"/>
      <c r="V351" s="364">
        <f t="shared" si="405"/>
        <v>0</v>
      </c>
      <c r="W351" s="381"/>
      <c r="X351" s="364">
        <f t="shared" si="406"/>
        <v>0</v>
      </c>
      <c r="Y351" s="381"/>
      <c r="Z351" s="364">
        <f t="shared" si="407"/>
        <v>0</v>
      </c>
      <c r="AA351" s="381"/>
      <c r="AB351" s="364">
        <f t="shared" si="408"/>
        <v>0</v>
      </c>
      <c r="AC351" s="381"/>
      <c r="AD351" s="364">
        <f t="shared" si="409"/>
        <v>0</v>
      </c>
      <c r="AE351" s="381"/>
      <c r="AF351" s="364">
        <f t="shared" si="410"/>
        <v>0</v>
      </c>
      <c r="AG351" s="127">
        <f t="shared" si="429"/>
        <v>0</v>
      </c>
      <c r="AH351" s="218" t="str">
        <f t="shared" si="413"/>
        <v/>
      </c>
      <c r="AI351" s="242">
        <f t="shared" si="411"/>
        <v>0</v>
      </c>
      <c r="AJ351" s="499" t="str">
        <f t="shared" ref="AJ351" si="449">BG351</f>
        <v/>
      </c>
      <c r="AK351" s="517" t="str">
        <f t="shared" ref="AK351" si="450">IF(AJ351=5,"Mas de una vez al año",IF(AJ351=4,"Al menos una vez en el ultimo año",IF(AJ351=3,"Al menos una vez en los ultimos 2 años",IF(AJ351=2,"Al menos una vez en los ultimos 5 años","No se ha presentado en los ultimos 5 años"))))</f>
        <v>No se ha presentado en los ultimos 5 años</v>
      </c>
      <c r="AL351" s="528">
        <f t="shared" ref="AL351" si="451">BJ351</f>
        <v>0</v>
      </c>
      <c r="AM351" s="499" t="str">
        <f t="shared" ref="AM351" si="452">BI351</f>
        <v/>
      </c>
      <c r="AN351" s="491" t="str">
        <f t="shared" ref="AN351" si="453">IF(AM351=5,"Catastrófico - Tendría desastrosas consecuencias o efectos sobre la institución",IF(AM351=4,"Mayor - Tendría altas consecuencias o efectos sobre la institución",IF(AM351=3,"Moderado - Tendría medianas consecuencias o efectos sobre la institución",IF(AM351=2,"Menos - Tendría bajo impacto o efecto sobre la institución",IF(AM351=1,"Insignificante - tendría consecuencias o efectos mínimos en la institución","Digite Valor entre 1 y 5")))))</f>
        <v>Digite Valor entre 1 y 5</v>
      </c>
      <c r="AO351" s="516" t="str">
        <f>IF(AN351="Digite Valor entre 1 y 5","",IF(COUNTIF(CJ$10:CJ$17,CONCATENATE(AJ351,AM351)),DK$9,IF(COUNTIF(CK$10:CK$17,CONCATENATE(AJ351,AM351)),DL$9,IF(COUNTIF(DM$10:DM$13,CONCATENATE(AJ351,AM351)),DM$9,DN$9))))</f>
        <v/>
      </c>
      <c r="AP351" s="527" t="str">
        <f>IF(AO351=DK$9,"E",IF(AO351=DL$9,"A",IF(AO351=DM$9,"M",IF(AO351=DN$9,"B",""))))</f>
        <v>E</v>
      </c>
      <c r="AQ351" s="217"/>
      <c r="AR351" s="379"/>
      <c r="AS351" s="330"/>
      <c r="AT351" s="375"/>
      <c r="AU351" s="56"/>
      <c r="AV351" s="56"/>
      <c r="AW351" s="374"/>
      <c r="AX351" s="350"/>
      <c r="AY351" s="568"/>
      <c r="AZ351" s="558">
        <f>H351</f>
        <v>0</v>
      </c>
      <c r="BA351" s="47" t="str">
        <f t="shared" si="339"/>
        <v>No aplica</v>
      </c>
      <c r="BB351" s="558">
        <f>K351</f>
        <v>0</v>
      </c>
      <c r="BC351" s="47" t="str">
        <f t="shared" si="340"/>
        <v>No aplica</v>
      </c>
      <c r="BD351" s="200" t="str">
        <f t="shared" si="412"/>
        <v>No aplica0</v>
      </c>
      <c r="BE351" s="567" t="str">
        <f t="shared" ref="BE351" si="454">IF(R351="","",SUMIF(R351:R359,"Afecta la Probabilidad",BA351:BA359))</f>
        <v/>
      </c>
      <c r="BF351" s="561" t="str">
        <f t="shared" ref="BF351" si="455">IF(R351="","",SUMIF(R351:R359,"Afecta el Impacto",BC351:BC359))</f>
        <v/>
      </c>
      <c r="BG351" s="558" t="str">
        <f t="shared" ref="BG351" si="456">IF(BE351="","",IF(H351-BE351&lt;=0,1,H351-BE351))</f>
        <v/>
      </c>
      <c r="BH351" s="555" t="str">
        <f t="shared" ref="BH351" si="457">CONCATENATE(BG351,BI351)</f>
        <v/>
      </c>
      <c r="BI351" s="558" t="str">
        <f t="shared" ref="BI351" si="458">IF(K351="","",IF(K351-BF351&lt;0,1,K351-BF351))</f>
        <v/>
      </c>
    </row>
    <row r="352" spans="1:61" ht="15.75" hidden="1" customHeight="1" thickBot="1" x14ac:dyDescent="0.25">
      <c r="A352" s="570"/>
      <c r="B352" s="220">
        <f t="shared" ref="B352:B359" si="459">B351+1</f>
        <v>2</v>
      </c>
      <c r="C352" s="262"/>
      <c r="D352" s="262"/>
      <c r="E352" s="263"/>
      <c r="F352" s="572"/>
      <c r="G352" s="263"/>
      <c r="H352" s="543"/>
      <c r="I352" s="541"/>
      <c r="J352" s="542"/>
      <c r="K352" s="543"/>
      <c r="L352" s="491"/>
      <c r="M352" s="488"/>
      <c r="N352" s="527"/>
      <c r="O352" s="381"/>
      <c r="P352" s="122"/>
      <c r="Q352" s="120"/>
      <c r="R352" s="361"/>
      <c r="S352" s="381"/>
      <c r="T352" s="364">
        <f t="shared" si="404"/>
        <v>0</v>
      </c>
      <c r="U352" s="381"/>
      <c r="V352" s="364">
        <f t="shared" si="405"/>
        <v>0</v>
      </c>
      <c r="W352" s="381"/>
      <c r="X352" s="364">
        <f t="shared" si="406"/>
        <v>0</v>
      </c>
      <c r="Y352" s="381"/>
      <c r="Z352" s="364">
        <f t="shared" si="407"/>
        <v>0</v>
      </c>
      <c r="AA352" s="381"/>
      <c r="AB352" s="364">
        <f t="shared" si="408"/>
        <v>0</v>
      </c>
      <c r="AC352" s="381"/>
      <c r="AD352" s="364">
        <f t="shared" si="409"/>
        <v>0</v>
      </c>
      <c r="AE352" s="381"/>
      <c r="AF352" s="364">
        <f t="shared" si="410"/>
        <v>0</v>
      </c>
      <c r="AG352" s="127">
        <f t="shared" si="429"/>
        <v>0</v>
      </c>
      <c r="AH352" s="218" t="str">
        <f t="shared" si="413"/>
        <v/>
      </c>
      <c r="AI352" s="242">
        <f t="shared" si="411"/>
        <v>0</v>
      </c>
      <c r="AJ352" s="499"/>
      <c r="AK352" s="517"/>
      <c r="AL352" s="528"/>
      <c r="AM352" s="499"/>
      <c r="AN352" s="491"/>
      <c r="AO352" s="516"/>
      <c r="AP352" s="527"/>
      <c r="AQ352" s="328"/>
      <c r="AR352" s="379"/>
      <c r="AS352" s="370"/>
      <c r="AT352" s="375"/>
      <c r="AU352" s="56"/>
      <c r="AV352" s="56"/>
      <c r="AW352" s="374"/>
      <c r="AX352" s="350"/>
      <c r="AY352" s="568"/>
      <c r="AZ352" s="559"/>
      <c r="BA352" s="47" t="str">
        <f t="shared" si="339"/>
        <v>No aplica</v>
      </c>
      <c r="BB352" s="559"/>
      <c r="BC352" s="47" t="str">
        <f t="shared" si="340"/>
        <v>No aplica</v>
      </c>
      <c r="BD352" s="200" t="str">
        <f t="shared" si="412"/>
        <v>No aplica</v>
      </c>
      <c r="BE352" s="559"/>
      <c r="BF352" s="562"/>
      <c r="BG352" s="559"/>
      <c r="BH352" s="556"/>
      <c r="BI352" s="559"/>
    </row>
    <row r="353" spans="1:61" ht="15.75" hidden="1" customHeight="1" thickBot="1" x14ac:dyDescent="0.25">
      <c r="A353" s="570"/>
      <c r="B353" s="220">
        <f t="shared" si="459"/>
        <v>3</v>
      </c>
      <c r="C353" s="262"/>
      <c r="D353" s="262"/>
      <c r="E353" s="263"/>
      <c r="F353" s="572"/>
      <c r="G353" s="263"/>
      <c r="H353" s="543"/>
      <c r="I353" s="541"/>
      <c r="J353" s="542"/>
      <c r="K353" s="543"/>
      <c r="L353" s="491"/>
      <c r="M353" s="488"/>
      <c r="N353" s="527"/>
      <c r="O353" s="381"/>
      <c r="P353" s="128"/>
      <c r="Q353" s="120"/>
      <c r="R353" s="361"/>
      <c r="S353" s="381"/>
      <c r="T353" s="364">
        <f t="shared" si="404"/>
        <v>0</v>
      </c>
      <c r="U353" s="381"/>
      <c r="V353" s="364">
        <f t="shared" si="405"/>
        <v>0</v>
      </c>
      <c r="W353" s="381"/>
      <c r="X353" s="364">
        <f t="shared" si="406"/>
        <v>0</v>
      </c>
      <c r="Y353" s="381"/>
      <c r="Z353" s="364">
        <f t="shared" si="407"/>
        <v>0</v>
      </c>
      <c r="AA353" s="381"/>
      <c r="AB353" s="364">
        <f t="shared" si="408"/>
        <v>0</v>
      </c>
      <c r="AC353" s="381"/>
      <c r="AD353" s="364">
        <f t="shared" si="409"/>
        <v>0</v>
      </c>
      <c r="AE353" s="381"/>
      <c r="AF353" s="364">
        <f t="shared" si="410"/>
        <v>0</v>
      </c>
      <c r="AG353" s="127">
        <f t="shared" si="429"/>
        <v>0</v>
      </c>
      <c r="AH353" s="218" t="str">
        <f t="shared" si="413"/>
        <v/>
      </c>
      <c r="AI353" s="242">
        <f t="shared" si="411"/>
        <v>0</v>
      </c>
      <c r="AJ353" s="499"/>
      <c r="AK353" s="517"/>
      <c r="AL353" s="528"/>
      <c r="AM353" s="499"/>
      <c r="AN353" s="491"/>
      <c r="AO353" s="516"/>
      <c r="AP353" s="527"/>
      <c r="AQ353" s="217"/>
      <c r="AR353" s="379"/>
      <c r="AS353" s="216"/>
      <c r="AT353" s="216"/>
      <c r="AU353" s="216"/>
      <c r="AV353" s="216"/>
      <c r="AW353" s="216"/>
      <c r="AX353" s="217"/>
      <c r="AY353" s="568"/>
      <c r="AZ353" s="559"/>
      <c r="BA353" s="47" t="str">
        <f t="shared" si="339"/>
        <v>No aplica</v>
      </c>
      <c r="BB353" s="559"/>
      <c r="BC353" s="47" t="str">
        <f t="shared" si="340"/>
        <v>No aplica</v>
      </c>
      <c r="BD353" s="200" t="str">
        <f t="shared" si="412"/>
        <v>No aplica</v>
      </c>
      <c r="BE353" s="559"/>
      <c r="BF353" s="562"/>
      <c r="BG353" s="559"/>
      <c r="BH353" s="556"/>
      <c r="BI353" s="559"/>
    </row>
    <row r="354" spans="1:61" ht="15.75" hidden="1" customHeight="1" thickBot="1" x14ac:dyDescent="0.25">
      <c r="A354" s="570"/>
      <c r="B354" s="220">
        <f t="shared" si="459"/>
        <v>4</v>
      </c>
      <c r="C354" s="262"/>
      <c r="D354" s="262"/>
      <c r="E354" s="263"/>
      <c r="F354" s="572"/>
      <c r="G354" s="263"/>
      <c r="H354" s="543"/>
      <c r="I354" s="541"/>
      <c r="J354" s="542"/>
      <c r="K354" s="543"/>
      <c r="L354" s="491"/>
      <c r="M354" s="488"/>
      <c r="N354" s="527"/>
      <c r="O354" s="381"/>
      <c r="P354" s="126"/>
      <c r="Q354" s="120"/>
      <c r="R354" s="361"/>
      <c r="S354" s="381"/>
      <c r="T354" s="364">
        <f t="shared" si="404"/>
        <v>0</v>
      </c>
      <c r="U354" s="381"/>
      <c r="V354" s="364">
        <f t="shared" si="405"/>
        <v>0</v>
      </c>
      <c r="W354" s="381"/>
      <c r="X354" s="364">
        <f t="shared" si="406"/>
        <v>0</v>
      </c>
      <c r="Y354" s="381"/>
      <c r="Z354" s="364">
        <f t="shared" si="407"/>
        <v>0</v>
      </c>
      <c r="AA354" s="381"/>
      <c r="AB354" s="364">
        <f t="shared" si="408"/>
        <v>0</v>
      </c>
      <c r="AC354" s="381"/>
      <c r="AD354" s="364">
        <f t="shared" si="409"/>
        <v>0</v>
      </c>
      <c r="AE354" s="381"/>
      <c r="AF354" s="364">
        <f t="shared" si="410"/>
        <v>0</v>
      </c>
      <c r="AG354" s="127">
        <f t="shared" si="429"/>
        <v>0</v>
      </c>
      <c r="AH354" s="218" t="str">
        <f t="shared" si="413"/>
        <v/>
      </c>
      <c r="AI354" s="242">
        <f t="shared" si="411"/>
        <v>0</v>
      </c>
      <c r="AJ354" s="499"/>
      <c r="AK354" s="517"/>
      <c r="AL354" s="528"/>
      <c r="AM354" s="499"/>
      <c r="AN354" s="491"/>
      <c r="AO354" s="516"/>
      <c r="AP354" s="527"/>
      <c r="AQ354" s="216"/>
      <c r="AR354" s="379"/>
      <c r="AS354" s="216"/>
      <c r="AT354" s="216"/>
      <c r="AU354" s="216"/>
      <c r="AV354" s="216"/>
      <c r="AW354" s="216"/>
      <c r="AX354" s="216"/>
      <c r="AY354" s="568"/>
      <c r="AZ354" s="559"/>
      <c r="BA354" s="47" t="str">
        <f t="shared" ref="BA354:BA417" si="460">IF(R354="Afecta la Probabilidad",AZ354-(AZ354-AI354),"No aplica")</f>
        <v>No aplica</v>
      </c>
      <c r="BB354" s="559"/>
      <c r="BC354" s="47" t="str">
        <f t="shared" ref="BC354:BC417" si="461">IF(R354="Afecta el Impacto",BB354-(BB354-AI354),"No aplica")</f>
        <v>No aplica</v>
      </c>
      <c r="BD354" s="200" t="str">
        <f t="shared" si="412"/>
        <v>No aplica</v>
      </c>
      <c r="BE354" s="559"/>
      <c r="BF354" s="562"/>
      <c r="BG354" s="559"/>
      <c r="BH354" s="556"/>
      <c r="BI354" s="559"/>
    </row>
    <row r="355" spans="1:61" ht="15.75" hidden="1" customHeight="1" thickBot="1" x14ac:dyDescent="0.25">
      <c r="A355" s="570"/>
      <c r="B355" s="220">
        <f t="shared" si="459"/>
        <v>5</v>
      </c>
      <c r="C355" s="262"/>
      <c r="D355" s="262"/>
      <c r="E355" s="263"/>
      <c r="F355" s="572"/>
      <c r="G355" s="263"/>
      <c r="H355" s="543"/>
      <c r="I355" s="541"/>
      <c r="J355" s="542"/>
      <c r="K355" s="543"/>
      <c r="L355" s="491"/>
      <c r="M355" s="488"/>
      <c r="N355" s="527"/>
      <c r="O355" s="381"/>
      <c r="P355" s="126"/>
      <c r="Q355" s="120"/>
      <c r="R355" s="361"/>
      <c r="S355" s="381"/>
      <c r="T355" s="364">
        <f t="shared" si="404"/>
        <v>0</v>
      </c>
      <c r="U355" s="381"/>
      <c r="V355" s="364">
        <f t="shared" si="405"/>
        <v>0</v>
      </c>
      <c r="W355" s="381"/>
      <c r="X355" s="364">
        <f t="shared" si="406"/>
        <v>0</v>
      </c>
      <c r="Y355" s="381"/>
      <c r="Z355" s="364">
        <f t="shared" si="407"/>
        <v>0</v>
      </c>
      <c r="AA355" s="381"/>
      <c r="AB355" s="364">
        <f t="shared" si="408"/>
        <v>0</v>
      </c>
      <c r="AC355" s="381"/>
      <c r="AD355" s="364">
        <f t="shared" si="409"/>
        <v>0</v>
      </c>
      <c r="AE355" s="381"/>
      <c r="AF355" s="364">
        <f t="shared" si="410"/>
        <v>0</v>
      </c>
      <c r="AG355" s="127">
        <f t="shared" si="429"/>
        <v>0</v>
      </c>
      <c r="AH355" s="218" t="str">
        <f t="shared" si="413"/>
        <v/>
      </c>
      <c r="AI355" s="242">
        <f t="shared" si="411"/>
        <v>0</v>
      </c>
      <c r="AJ355" s="499"/>
      <c r="AK355" s="517"/>
      <c r="AL355" s="528"/>
      <c r="AM355" s="499"/>
      <c r="AN355" s="491"/>
      <c r="AO355" s="516"/>
      <c r="AP355" s="527"/>
      <c r="AQ355" s="216"/>
      <c r="AR355" s="379"/>
      <c r="AS355" s="216"/>
      <c r="AT355" s="216"/>
      <c r="AU355" s="216"/>
      <c r="AV355" s="216"/>
      <c r="AW355" s="216"/>
      <c r="AX355" s="216"/>
      <c r="AY355" s="568"/>
      <c r="AZ355" s="559"/>
      <c r="BA355" s="47" t="str">
        <f t="shared" si="460"/>
        <v>No aplica</v>
      </c>
      <c r="BB355" s="559"/>
      <c r="BC355" s="47" t="str">
        <f t="shared" si="461"/>
        <v>No aplica</v>
      </c>
      <c r="BD355" s="200" t="str">
        <f t="shared" si="412"/>
        <v>No aplica</v>
      </c>
      <c r="BE355" s="559"/>
      <c r="BF355" s="562"/>
      <c r="BG355" s="559"/>
      <c r="BH355" s="556"/>
      <c r="BI355" s="559"/>
    </row>
    <row r="356" spans="1:61" ht="15.75" hidden="1" customHeight="1" thickBot="1" x14ac:dyDescent="0.25">
      <c r="A356" s="570"/>
      <c r="B356" s="220">
        <f t="shared" si="459"/>
        <v>6</v>
      </c>
      <c r="C356" s="262"/>
      <c r="D356" s="262"/>
      <c r="E356" s="132"/>
      <c r="F356" s="572"/>
      <c r="G356" s="263"/>
      <c r="H356" s="543"/>
      <c r="I356" s="541"/>
      <c r="J356" s="542"/>
      <c r="K356" s="543"/>
      <c r="L356" s="491"/>
      <c r="M356" s="488"/>
      <c r="N356" s="527"/>
      <c r="O356" s="381"/>
      <c r="P356" s="126"/>
      <c r="Q356" s="120"/>
      <c r="R356" s="361"/>
      <c r="S356" s="381"/>
      <c r="T356" s="364">
        <f t="shared" si="404"/>
        <v>0</v>
      </c>
      <c r="U356" s="381"/>
      <c r="V356" s="364">
        <f t="shared" si="405"/>
        <v>0</v>
      </c>
      <c r="W356" s="381"/>
      <c r="X356" s="364">
        <f t="shared" si="406"/>
        <v>0</v>
      </c>
      <c r="Y356" s="381"/>
      <c r="Z356" s="364">
        <f t="shared" si="407"/>
        <v>0</v>
      </c>
      <c r="AA356" s="381"/>
      <c r="AB356" s="364">
        <f t="shared" si="408"/>
        <v>0</v>
      </c>
      <c r="AC356" s="381"/>
      <c r="AD356" s="364">
        <f t="shared" si="409"/>
        <v>0</v>
      </c>
      <c r="AE356" s="381"/>
      <c r="AF356" s="364">
        <f t="shared" si="410"/>
        <v>0</v>
      </c>
      <c r="AG356" s="127">
        <f t="shared" si="429"/>
        <v>0</v>
      </c>
      <c r="AH356" s="218" t="str">
        <f t="shared" si="413"/>
        <v/>
      </c>
      <c r="AI356" s="242">
        <f t="shared" si="411"/>
        <v>0</v>
      </c>
      <c r="AJ356" s="499"/>
      <c r="AK356" s="517"/>
      <c r="AL356" s="528"/>
      <c r="AM356" s="499"/>
      <c r="AN356" s="491"/>
      <c r="AO356" s="516"/>
      <c r="AP356" s="527"/>
      <c r="AQ356" s="216"/>
      <c r="AR356" s="379"/>
      <c r="AS356" s="216"/>
      <c r="AT356" s="216"/>
      <c r="AU356" s="216"/>
      <c r="AV356" s="216"/>
      <c r="AW356" s="216"/>
      <c r="AX356" s="216"/>
      <c r="AY356" s="568"/>
      <c r="AZ356" s="559"/>
      <c r="BA356" s="47" t="str">
        <f t="shared" si="460"/>
        <v>No aplica</v>
      </c>
      <c r="BB356" s="559"/>
      <c r="BC356" s="47" t="str">
        <f t="shared" si="461"/>
        <v>No aplica</v>
      </c>
      <c r="BD356" s="200" t="str">
        <f t="shared" si="412"/>
        <v>No aplica</v>
      </c>
      <c r="BE356" s="559"/>
      <c r="BF356" s="562"/>
      <c r="BG356" s="559"/>
      <c r="BH356" s="556"/>
      <c r="BI356" s="559"/>
    </row>
    <row r="357" spans="1:61" ht="15.75" hidden="1" customHeight="1" thickBot="1" x14ac:dyDescent="0.25">
      <c r="A357" s="570"/>
      <c r="B357" s="220">
        <f t="shared" si="459"/>
        <v>7</v>
      </c>
      <c r="C357" s="262"/>
      <c r="D357" s="262"/>
      <c r="E357" s="132"/>
      <c r="F357" s="572"/>
      <c r="G357" s="263"/>
      <c r="H357" s="543"/>
      <c r="I357" s="541"/>
      <c r="J357" s="542"/>
      <c r="K357" s="543"/>
      <c r="L357" s="491"/>
      <c r="M357" s="488"/>
      <c r="N357" s="527"/>
      <c r="O357" s="381"/>
      <c r="P357" s="126"/>
      <c r="Q357" s="120"/>
      <c r="R357" s="361"/>
      <c r="S357" s="381"/>
      <c r="T357" s="364">
        <f t="shared" si="404"/>
        <v>0</v>
      </c>
      <c r="U357" s="381"/>
      <c r="V357" s="364">
        <f t="shared" si="405"/>
        <v>0</v>
      </c>
      <c r="W357" s="381"/>
      <c r="X357" s="364">
        <f t="shared" si="406"/>
        <v>0</v>
      </c>
      <c r="Y357" s="381"/>
      <c r="Z357" s="364">
        <f t="shared" si="407"/>
        <v>0</v>
      </c>
      <c r="AA357" s="381"/>
      <c r="AB357" s="364">
        <f t="shared" si="408"/>
        <v>0</v>
      </c>
      <c r="AC357" s="381"/>
      <c r="AD357" s="364">
        <f t="shared" si="409"/>
        <v>0</v>
      </c>
      <c r="AE357" s="381"/>
      <c r="AF357" s="364">
        <f t="shared" si="410"/>
        <v>0</v>
      </c>
      <c r="AG357" s="127">
        <f t="shared" si="429"/>
        <v>0</v>
      </c>
      <c r="AH357" s="218" t="str">
        <f t="shared" si="413"/>
        <v/>
      </c>
      <c r="AI357" s="242">
        <f t="shared" si="411"/>
        <v>0</v>
      </c>
      <c r="AJ357" s="499"/>
      <c r="AK357" s="517"/>
      <c r="AL357" s="528"/>
      <c r="AM357" s="499"/>
      <c r="AN357" s="491"/>
      <c r="AO357" s="516"/>
      <c r="AP357" s="527"/>
      <c r="AQ357" s="216"/>
      <c r="AR357" s="379"/>
      <c r="AS357" s="216"/>
      <c r="AT357" s="216"/>
      <c r="AU357" s="216"/>
      <c r="AV357" s="216"/>
      <c r="AW357" s="216"/>
      <c r="AX357" s="216"/>
      <c r="AY357" s="568"/>
      <c r="AZ357" s="559"/>
      <c r="BA357" s="47" t="str">
        <f t="shared" si="460"/>
        <v>No aplica</v>
      </c>
      <c r="BB357" s="559"/>
      <c r="BC357" s="47" t="str">
        <f t="shared" si="461"/>
        <v>No aplica</v>
      </c>
      <c r="BD357" s="200" t="str">
        <f t="shared" si="412"/>
        <v>No aplica</v>
      </c>
      <c r="BE357" s="559"/>
      <c r="BF357" s="562"/>
      <c r="BG357" s="559"/>
      <c r="BH357" s="556"/>
      <c r="BI357" s="559"/>
    </row>
    <row r="358" spans="1:61" ht="15.75" hidden="1" customHeight="1" thickBot="1" x14ac:dyDescent="0.25">
      <c r="A358" s="570"/>
      <c r="B358" s="220">
        <f t="shared" si="459"/>
        <v>8</v>
      </c>
      <c r="C358" s="262"/>
      <c r="D358" s="262"/>
      <c r="E358" s="132"/>
      <c r="F358" s="572"/>
      <c r="G358" s="263"/>
      <c r="H358" s="543"/>
      <c r="I358" s="541"/>
      <c r="J358" s="542"/>
      <c r="K358" s="543"/>
      <c r="L358" s="491"/>
      <c r="M358" s="488"/>
      <c r="N358" s="527"/>
      <c r="O358" s="381"/>
      <c r="P358" s="126"/>
      <c r="Q358" s="120"/>
      <c r="R358" s="361"/>
      <c r="S358" s="381"/>
      <c r="T358" s="364">
        <f t="shared" si="404"/>
        <v>0</v>
      </c>
      <c r="U358" s="381"/>
      <c r="V358" s="364">
        <f t="shared" si="405"/>
        <v>0</v>
      </c>
      <c r="W358" s="381"/>
      <c r="X358" s="364">
        <f t="shared" si="406"/>
        <v>0</v>
      </c>
      <c r="Y358" s="381"/>
      <c r="Z358" s="364">
        <f t="shared" si="407"/>
        <v>0</v>
      </c>
      <c r="AA358" s="381"/>
      <c r="AB358" s="364">
        <f t="shared" si="408"/>
        <v>0</v>
      </c>
      <c r="AC358" s="381"/>
      <c r="AD358" s="364">
        <f t="shared" si="409"/>
        <v>0</v>
      </c>
      <c r="AE358" s="381"/>
      <c r="AF358" s="364">
        <f t="shared" si="410"/>
        <v>0</v>
      </c>
      <c r="AG358" s="127">
        <f t="shared" si="429"/>
        <v>0</v>
      </c>
      <c r="AH358" s="218" t="str">
        <f t="shared" si="413"/>
        <v/>
      </c>
      <c r="AI358" s="242">
        <f t="shared" si="411"/>
        <v>0</v>
      </c>
      <c r="AJ358" s="499"/>
      <c r="AK358" s="517"/>
      <c r="AL358" s="528"/>
      <c r="AM358" s="499"/>
      <c r="AN358" s="491"/>
      <c r="AO358" s="516"/>
      <c r="AP358" s="527"/>
      <c r="AQ358" s="216"/>
      <c r="AR358" s="379"/>
      <c r="AS358" s="216"/>
      <c r="AT358" s="216"/>
      <c r="AU358" s="216"/>
      <c r="AV358" s="216"/>
      <c r="AW358" s="216"/>
      <c r="AX358" s="216"/>
      <c r="AY358" s="568"/>
      <c r="AZ358" s="559"/>
      <c r="BA358" s="47" t="str">
        <f t="shared" si="460"/>
        <v>No aplica</v>
      </c>
      <c r="BB358" s="559"/>
      <c r="BC358" s="47" t="str">
        <f t="shared" si="461"/>
        <v>No aplica</v>
      </c>
      <c r="BD358" s="200" t="str">
        <f t="shared" si="412"/>
        <v>No aplica</v>
      </c>
      <c r="BE358" s="559"/>
      <c r="BF358" s="562"/>
      <c r="BG358" s="559"/>
      <c r="BH358" s="556"/>
      <c r="BI358" s="559"/>
    </row>
    <row r="359" spans="1:61" ht="15.75" hidden="1" customHeight="1" thickBot="1" x14ac:dyDescent="0.25">
      <c r="A359" s="570"/>
      <c r="B359" s="220">
        <f t="shared" si="459"/>
        <v>9</v>
      </c>
      <c r="C359" s="262"/>
      <c r="D359" s="262"/>
      <c r="E359" s="132"/>
      <c r="F359" s="572"/>
      <c r="G359" s="263"/>
      <c r="H359" s="543"/>
      <c r="I359" s="541"/>
      <c r="J359" s="542"/>
      <c r="K359" s="543"/>
      <c r="L359" s="492"/>
      <c r="M359" s="489"/>
      <c r="N359" s="527"/>
      <c r="O359" s="381"/>
      <c r="P359" s="210"/>
      <c r="Q359" s="120"/>
      <c r="R359" s="361"/>
      <c r="S359" s="381"/>
      <c r="T359" s="364">
        <f t="shared" si="404"/>
        <v>0</v>
      </c>
      <c r="U359" s="381"/>
      <c r="V359" s="364">
        <f t="shared" si="405"/>
        <v>0</v>
      </c>
      <c r="W359" s="381"/>
      <c r="X359" s="364">
        <f t="shared" si="406"/>
        <v>0</v>
      </c>
      <c r="Y359" s="381"/>
      <c r="Z359" s="364">
        <f t="shared" si="407"/>
        <v>0</v>
      </c>
      <c r="AA359" s="381"/>
      <c r="AB359" s="364">
        <f t="shared" si="408"/>
        <v>0</v>
      </c>
      <c r="AC359" s="381"/>
      <c r="AD359" s="364">
        <f t="shared" si="409"/>
        <v>0</v>
      </c>
      <c r="AE359" s="381"/>
      <c r="AF359" s="364">
        <f t="shared" si="410"/>
        <v>0</v>
      </c>
      <c r="AG359" s="127">
        <f t="shared" si="429"/>
        <v>0</v>
      </c>
      <c r="AH359" s="218" t="str">
        <f t="shared" si="413"/>
        <v/>
      </c>
      <c r="AI359" s="242">
        <f t="shared" si="411"/>
        <v>0</v>
      </c>
      <c r="AJ359" s="499"/>
      <c r="AK359" s="517"/>
      <c r="AL359" s="528"/>
      <c r="AM359" s="499"/>
      <c r="AN359" s="491"/>
      <c r="AO359" s="516"/>
      <c r="AP359" s="527"/>
      <c r="AQ359" s="216"/>
      <c r="AR359" s="379"/>
      <c r="AS359" s="216"/>
      <c r="AT359" s="216"/>
      <c r="AU359" s="216"/>
      <c r="AV359" s="216"/>
      <c r="AW359" s="216"/>
      <c r="AX359" s="216"/>
      <c r="AY359" s="568"/>
      <c r="AZ359" s="560"/>
      <c r="BA359" s="47" t="str">
        <f t="shared" si="460"/>
        <v>No aplica</v>
      </c>
      <c r="BB359" s="560"/>
      <c r="BC359" s="47" t="str">
        <f t="shared" si="461"/>
        <v>No aplica</v>
      </c>
      <c r="BD359" s="200" t="str">
        <f t="shared" si="412"/>
        <v>No aplica</v>
      </c>
      <c r="BE359" s="560"/>
      <c r="BF359" s="563"/>
      <c r="BG359" s="560"/>
      <c r="BH359" s="557"/>
      <c r="BI359" s="560"/>
    </row>
    <row r="360" spans="1:61" ht="15.75" hidden="1" customHeight="1" thickBot="1" x14ac:dyDescent="0.3">
      <c r="A360" s="570" t="s">
        <v>243</v>
      </c>
      <c r="B360" s="220">
        <v>1</v>
      </c>
      <c r="C360" s="262"/>
      <c r="D360" s="262"/>
      <c r="E360" s="223"/>
      <c r="F360" s="544"/>
      <c r="G360" s="223"/>
      <c r="H360" s="543"/>
      <c r="I360" s="541" t="str">
        <f t="shared" ref="I360" si="462">IF(H360=5,"Mas de una vez al año",IF(H360=4,"Al menos una vez en el ultimo año",IF(H360=3,"Al menos una vez en los ultimos 2 años",IF(H360=2,"Al menos una vez en los ultimos 5 años","No se ha presentado en los ultimos 5 años"))))</f>
        <v>No se ha presentado en los ultimos 5 años</v>
      </c>
      <c r="J360" s="542" t="str">
        <f>CONCATENATE(H$243,K$243)</f>
        <v/>
      </c>
      <c r="K360" s="543"/>
      <c r="L360" s="490" t="str">
        <f t="shared" ref="L360" si="463">IF(AM360=5,"Catastrófico - Tendría desastrosas consecuencias o efectos sobre la institución",IF(AM360=4,"Mayor - Tendría altas consecuencias o efectos sobre la institución",IF(AM360=3,"Moderado - Tendría medianas consecuencias o efectos sobre la institución",IF(AM360=2,"Menos - Tendría bajo impacto o efecto sobre la institución",IF(AM360=1,"Insignificante - tendría consecuencias o efectos mínimos en la institución","Digite Valor entre 1 y 5")))))</f>
        <v>Digite Valor entre 1 y 5</v>
      </c>
      <c r="M360" s="487" t="str">
        <f t="shared" ref="M360" si="464">IF(L360="Digite Valor entre 1 y 5","",IF(L360="Digite Valor entre 1 y 5","",IF(COUNTIF(CH$10:CH$17,CONCATENATE(H360,K360)),CH$9,IF(COUNTIF(CI$10:CI$17,CONCATENATE(H360,K360)),CI$9,IF(COUNTIF(CJ$10:CJ$13,CONCATENATE(H360,K360)),CJ$9,CK$9)))))</f>
        <v/>
      </c>
      <c r="N360" s="527" t="str">
        <f t="shared" ref="N360" si="465">IF(M360=CH$9,"E",IF(M360=CI$9,"A",IF(M360=CJ$9,"M",IF(M360=CK$9,"B",""))))</f>
        <v/>
      </c>
      <c r="O360" s="381"/>
      <c r="P360" s="309"/>
      <c r="Q360" s="120"/>
      <c r="R360" s="361"/>
      <c r="S360" s="381"/>
      <c r="T360" s="364">
        <f t="shared" si="404"/>
        <v>0</v>
      </c>
      <c r="U360" s="381"/>
      <c r="V360" s="364">
        <f t="shared" si="405"/>
        <v>0</v>
      </c>
      <c r="W360" s="381"/>
      <c r="X360" s="364">
        <f t="shared" si="406"/>
        <v>0</v>
      </c>
      <c r="Y360" s="381"/>
      <c r="Z360" s="364">
        <f t="shared" si="407"/>
        <v>0</v>
      </c>
      <c r="AA360" s="381"/>
      <c r="AB360" s="364">
        <f t="shared" si="408"/>
        <v>0</v>
      </c>
      <c r="AC360" s="381"/>
      <c r="AD360" s="364">
        <f t="shared" si="409"/>
        <v>0</v>
      </c>
      <c r="AE360" s="381"/>
      <c r="AF360" s="364">
        <f t="shared" si="410"/>
        <v>0</v>
      </c>
      <c r="AG360" s="127">
        <f t="shared" si="429"/>
        <v>0</v>
      </c>
      <c r="AH360" s="218" t="str">
        <f t="shared" si="413"/>
        <v/>
      </c>
      <c r="AI360" s="242">
        <f t="shared" si="411"/>
        <v>0</v>
      </c>
      <c r="AJ360" s="499" t="str">
        <f t="shared" ref="AJ360" si="466">BG360</f>
        <v/>
      </c>
      <c r="AK360" s="517" t="str">
        <f t="shared" ref="AK360" si="467">IF(AJ360=5,"Mas de una vez al año",IF(AJ360=4,"Al menos una vez en el ultimo año",IF(AJ360=3,"Al menos una vez en los ultimos 2 años",IF(AJ360=2,"Al menos una vez en los ultimos 5 años","No se ha presentado en los ultimos 5 años"))))</f>
        <v>No se ha presentado en los ultimos 5 años</v>
      </c>
      <c r="AL360" s="528">
        <f t="shared" ref="AL360" si="468">BJ360</f>
        <v>0</v>
      </c>
      <c r="AM360" s="499" t="str">
        <f t="shared" ref="AM360" si="469">BI360</f>
        <v/>
      </c>
      <c r="AN360" s="491" t="str">
        <f t="shared" ref="AN360" si="470">IF(AM360=5,"Catastrófico - Tendría desastrosas consecuencias o efectos sobre la institución",IF(AM360=4,"Mayor - Tendría altas consecuencias o efectos sobre la institución",IF(AM360=3,"Moderado - Tendría medianas consecuencias o efectos sobre la institución",IF(AM360=2,"Menos - Tendría bajo impacto o efecto sobre la institución",IF(AM360=1,"Insignificante - tendría consecuencias o efectos mínimos en la institución","Digite Valor entre 1 y 5")))))</f>
        <v>Digite Valor entre 1 y 5</v>
      </c>
      <c r="AO360" s="516" t="str">
        <f>IF(AN360="Digite Valor entre 1 y 5","",IF(COUNTIF(CJ$10:CJ$17,CONCATENATE(AJ360,AM360)),DK$9,IF(COUNTIF(CK$10:CK$17,CONCATENATE(AJ360,AM360)),DL$9,IF(COUNTIF(DM$10:DM$13,CONCATENATE(AJ360,AM360)),DM$9,DN$9))))</f>
        <v/>
      </c>
      <c r="AP360" s="527" t="str">
        <f>IF(AO360=DK$9,"E",IF(AO360=DL$9,"A",IF(AO360=DM$9,"M",IF(AO360=DN$9,"B",""))))</f>
        <v>E</v>
      </c>
      <c r="AQ360" s="217"/>
      <c r="AR360" s="379"/>
      <c r="AS360" s="349"/>
      <c r="AT360" s="349"/>
      <c r="AU360" s="56"/>
      <c r="AV360" s="56"/>
      <c r="AW360" s="374"/>
      <c r="AX360" s="350"/>
      <c r="AY360" s="568"/>
      <c r="AZ360" s="558">
        <f>H360</f>
        <v>0</v>
      </c>
      <c r="BA360" s="47" t="str">
        <f t="shared" si="460"/>
        <v>No aplica</v>
      </c>
      <c r="BB360" s="558">
        <f>K360</f>
        <v>0</v>
      </c>
      <c r="BC360" s="47" t="str">
        <f t="shared" si="461"/>
        <v>No aplica</v>
      </c>
      <c r="BD360" s="200" t="str">
        <f t="shared" si="412"/>
        <v>No aplica0</v>
      </c>
      <c r="BE360" s="567" t="str">
        <f t="shared" ref="BE360" si="471">IF(R360="","",SUMIF(R360:R368,"Afecta la Probabilidad",BA360:BA368))</f>
        <v/>
      </c>
      <c r="BF360" s="561" t="str">
        <f t="shared" ref="BF360" si="472">IF(R360="","",SUMIF(R360:R368,"Afecta el Impacto",BC360:BC368))</f>
        <v/>
      </c>
      <c r="BG360" s="558" t="str">
        <f t="shared" ref="BG360" si="473">IF(BE360="","",IF(H360-BE360&lt;=0,1,H360-BE360))</f>
        <v/>
      </c>
      <c r="BH360" s="555" t="str">
        <f t="shared" ref="BH360" si="474">CONCATENATE(BG360,BI360)</f>
        <v/>
      </c>
      <c r="BI360" s="558" t="str">
        <f t="shared" ref="BI360" si="475">IF(K360="","",IF(K360-BF360&lt;0,1,K360-BF360))</f>
        <v/>
      </c>
    </row>
    <row r="361" spans="1:61" ht="15.75" hidden="1" customHeight="1" thickBot="1" x14ac:dyDescent="0.25">
      <c r="A361" s="570"/>
      <c r="B361" s="220">
        <f t="shared" ref="B361:B368" si="476">B360+1</f>
        <v>2</v>
      </c>
      <c r="C361" s="262"/>
      <c r="D361" s="262"/>
      <c r="E361" s="263"/>
      <c r="F361" s="544"/>
      <c r="G361" s="263"/>
      <c r="H361" s="543"/>
      <c r="I361" s="541"/>
      <c r="J361" s="542"/>
      <c r="K361" s="543"/>
      <c r="L361" s="491"/>
      <c r="M361" s="488"/>
      <c r="N361" s="527"/>
      <c r="O361" s="381"/>
      <c r="P361" s="122"/>
      <c r="Q361" s="120"/>
      <c r="R361" s="361"/>
      <c r="S361" s="381"/>
      <c r="T361" s="364">
        <f t="shared" si="404"/>
        <v>0</v>
      </c>
      <c r="U361" s="381"/>
      <c r="V361" s="364">
        <f t="shared" si="405"/>
        <v>0</v>
      </c>
      <c r="W361" s="381"/>
      <c r="X361" s="364">
        <f t="shared" si="406"/>
        <v>0</v>
      </c>
      <c r="Y361" s="381"/>
      <c r="Z361" s="364">
        <f t="shared" si="407"/>
        <v>0</v>
      </c>
      <c r="AA361" s="381"/>
      <c r="AB361" s="364">
        <f t="shared" si="408"/>
        <v>0</v>
      </c>
      <c r="AC361" s="381"/>
      <c r="AD361" s="364">
        <f t="shared" si="409"/>
        <v>0</v>
      </c>
      <c r="AE361" s="381"/>
      <c r="AF361" s="364">
        <f t="shared" si="410"/>
        <v>0</v>
      </c>
      <c r="AG361" s="127">
        <f t="shared" si="429"/>
        <v>0</v>
      </c>
      <c r="AH361" s="218" t="str">
        <f t="shared" si="413"/>
        <v/>
      </c>
      <c r="AI361" s="242">
        <f t="shared" si="411"/>
        <v>0</v>
      </c>
      <c r="AJ361" s="499"/>
      <c r="AK361" s="517"/>
      <c r="AL361" s="528"/>
      <c r="AM361" s="499"/>
      <c r="AN361" s="491"/>
      <c r="AO361" s="516"/>
      <c r="AP361" s="527"/>
      <c r="AQ361" s="328"/>
      <c r="AR361" s="379"/>
      <c r="AS361" s="370"/>
      <c r="AT361" s="375"/>
      <c r="AU361" s="56"/>
      <c r="AV361" s="56"/>
      <c r="AW361" s="374"/>
      <c r="AX361" s="350"/>
      <c r="AY361" s="568"/>
      <c r="AZ361" s="559"/>
      <c r="BA361" s="47" t="str">
        <f t="shared" si="460"/>
        <v>No aplica</v>
      </c>
      <c r="BB361" s="559"/>
      <c r="BC361" s="47" t="str">
        <f t="shared" si="461"/>
        <v>No aplica</v>
      </c>
      <c r="BD361" s="200" t="str">
        <f t="shared" si="412"/>
        <v>No aplica</v>
      </c>
      <c r="BE361" s="559"/>
      <c r="BF361" s="562"/>
      <c r="BG361" s="559"/>
      <c r="BH361" s="556"/>
      <c r="BI361" s="559"/>
    </row>
    <row r="362" spans="1:61" ht="15.75" hidden="1" customHeight="1" thickBot="1" x14ac:dyDescent="0.25">
      <c r="A362" s="570"/>
      <c r="B362" s="220">
        <f t="shared" si="476"/>
        <v>3</v>
      </c>
      <c r="C362" s="262"/>
      <c r="D362" s="262"/>
      <c r="E362" s="263"/>
      <c r="F362" s="544"/>
      <c r="G362" s="263"/>
      <c r="H362" s="543"/>
      <c r="I362" s="541"/>
      <c r="J362" s="542"/>
      <c r="K362" s="543"/>
      <c r="L362" s="491"/>
      <c r="M362" s="488"/>
      <c r="N362" s="527"/>
      <c r="O362" s="381"/>
      <c r="P362" s="123"/>
      <c r="Q362" s="120"/>
      <c r="R362" s="361"/>
      <c r="S362" s="381"/>
      <c r="T362" s="364">
        <f t="shared" si="404"/>
        <v>0</v>
      </c>
      <c r="U362" s="381"/>
      <c r="V362" s="364">
        <f t="shared" si="405"/>
        <v>0</v>
      </c>
      <c r="W362" s="381"/>
      <c r="X362" s="364">
        <f t="shared" si="406"/>
        <v>0</v>
      </c>
      <c r="Y362" s="381"/>
      <c r="Z362" s="364">
        <f t="shared" si="407"/>
        <v>0</v>
      </c>
      <c r="AA362" s="381"/>
      <c r="AB362" s="364">
        <f t="shared" si="408"/>
        <v>0</v>
      </c>
      <c r="AC362" s="381"/>
      <c r="AD362" s="364">
        <f t="shared" si="409"/>
        <v>0</v>
      </c>
      <c r="AE362" s="381"/>
      <c r="AF362" s="364">
        <f t="shared" si="410"/>
        <v>0</v>
      </c>
      <c r="AG362" s="127">
        <f t="shared" si="429"/>
        <v>0</v>
      </c>
      <c r="AH362" s="218" t="str">
        <f t="shared" si="413"/>
        <v/>
      </c>
      <c r="AI362" s="242">
        <f t="shared" si="411"/>
        <v>0</v>
      </c>
      <c r="AJ362" s="499"/>
      <c r="AK362" s="517"/>
      <c r="AL362" s="528"/>
      <c r="AM362" s="499"/>
      <c r="AN362" s="491"/>
      <c r="AO362" s="516"/>
      <c r="AP362" s="527"/>
      <c r="AQ362" s="217"/>
      <c r="AR362" s="379"/>
      <c r="AS362" s="370"/>
      <c r="AT362" s="375"/>
      <c r="AU362" s="56"/>
      <c r="AV362" s="56"/>
      <c r="AW362" s="370"/>
      <c r="AX362" s="217"/>
      <c r="AY362" s="568"/>
      <c r="AZ362" s="559"/>
      <c r="BA362" s="47" t="str">
        <f t="shared" si="460"/>
        <v>No aplica</v>
      </c>
      <c r="BB362" s="559"/>
      <c r="BC362" s="47" t="str">
        <f t="shared" si="461"/>
        <v>No aplica</v>
      </c>
      <c r="BD362" s="200" t="str">
        <f t="shared" si="412"/>
        <v>No aplica</v>
      </c>
      <c r="BE362" s="559"/>
      <c r="BF362" s="562"/>
      <c r="BG362" s="559"/>
      <c r="BH362" s="556"/>
      <c r="BI362" s="559"/>
    </row>
    <row r="363" spans="1:61" ht="15.75" hidden="1" customHeight="1" thickBot="1" x14ac:dyDescent="0.25">
      <c r="A363" s="570"/>
      <c r="B363" s="220">
        <f t="shared" si="476"/>
        <v>4</v>
      </c>
      <c r="C363" s="262"/>
      <c r="D363" s="262"/>
      <c r="E363" s="263"/>
      <c r="F363" s="544"/>
      <c r="G363" s="263"/>
      <c r="H363" s="543"/>
      <c r="I363" s="541"/>
      <c r="J363" s="542"/>
      <c r="K363" s="543"/>
      <c r="L363" s="491"/>
      <c r="M363" s="488"/>
      <c r="N363" s="527"/>
      <c r="O363" s="381"/>
      <c r="P363" s="123"/>
      <c r="Q363" s="120"/>
      <c r="R363" s="361"/>
      <c r="S363" s="381"/>
      <c r="T363" s="364">
        <f t="shared" si="404"/>
        <v>0</v>
      </c>
      <c r="U363" s="381"/>
      <c r="V363" s="364">
        <f t="shared" si="405"/>
        <v>0</v>
      </c>
      <c r="W363" s="381"/>
      <c r="X363" s="364">
        <f t="shared" si="406"/>
        <v>0</v>
      </c>
      <c r="Y363" s="381"/>
      <c r="Z363" s="364">
        <f t="shared" si="407"/>
        <v>0</v>
      </c>
      <c r="AA363" s="381"/>
      <c r="AB363" s="364">
        <f t="shared" si="408"/>
        <v>0</v>
      </c>
      <c r="AC363" s="381"/>
      <c r="AD363" s="364">
        <f t="shared" si="409"/>
        <v>0</v>
      </c>
      <c r="AE363" s="381"/>
      <c r="AF363" s="364">
        <f t="shared" si="410"/>
        <v>0</v>
      </c>
      <c r="AG363" s="127">
        <f t="shared" si="429"/>
        <v>0</v>
      </c>
      <c r="AH363" s="218" t="str">
        <f t="shared" si="413"/>
        <v/>
      </c>
      <c r="AI363" s="242">
        <f t="shared" si="411"/>
        <v>0</v>
      </c>
      <c r="AJ363" s="499"/>
      <c r="AK363" s="517"/>
      <c r="AL363" s="528"/>
      <c r="AM363" s="499"/>
      <c r="AN363" s="491"/>
      <c r="AO363" s="516"/>
      <c r="AP363" s="527"/>
      <c r="AQ363" s="216"/>
      <c r="AR363" s="379"/>
      <c r="AS363" s="370"/>
      <c r="AT363" s="375"/>
      <c r="AU363" s="56"/>
      <c r="AV363" s="56"/>
      <c r="AW363" s="370"/>
      <c r="AX363" s="216"/>
      <c r="AY363" s="568"/>
      <c r="AZ363" s="559"/>
      <c r="BA363" s="47" t="str">
        <f t="shared" si="460"/>
        <v>No aplica</v>
      </c>
      <c r="BB363" s="559"/>
      <c r="BC363" s="47" t="str">
        <f t="shared" si="461"/>
        <v>No aplica</v>
      </c>
      <c r="BD363" s="200" t="str">
        <f t="shared" si="412"/>
        <v>No aplica</v>
      </c>
      <c r="BE363" s="559"/>
      <c r="BF363" s="562"/>
      <c r="BG363" s="559"/>
      <c r="BH363" s="556"/>
      <c r="BI363" s="559"/>
    </row>
    <row r="364" spans="1:61" ht="15.75" hidden="1" customHeight="1" thickBot="1" x14ac:dyDescent="0.25">
      <c r="A364" s="570"/>
      <c r="B364" s="220">
        <f t="shared" si="476"/>
        <v>5</v>
      </c>
      <c r="C364" s="262"/>
      <c r="D364" s="262"/>
      <c r="E364" s="263"/>
      <c r="F364" s="544"/>
      <c r="G364" s="263"/>
      <c r="H364" s="543"/>
      <c r="I364" s="541"/>
      <c r="J364" s="542"/>
      <c r="K364" s="543"/>
      <c r="L364" s="491"/>
      <c r="M364" s="488"/>
      <c r="N364" s="527"/>
      <c r="O364" s="381"/>
      <c r="P364" s="126"/>
      <c r="Q364" s="120"/>
      <c r="R364" s="361"/>
      <c r="S364" s="381"/>
      <c r="T364" s="364">
        <f t="shared" si="404"/>
        <v>0</v>
      </c>
      <c r="U364" s="381"/>
      <c r="V364" s="364">
        <f t="shared" si="405"/>
        <v>0</v>
      </c>
      <c r="W364" s="381"/>
      <c r="X364" s="364">
        <f t="shared" si="406"/>
        <v>0</v>
      </c>
      <c r="Y364" s="381"/>
      <c r="Z364" s="364">
        <f t="shared" si="407"/>
        <v>0</v>
      </c>
      <c r="AA364" s="381"/>
      <c r="AB364" s="364">
        <f t="shared" si="408"/>
        <v>0</v>
      </c>
      <c r="AC364" s="381"/>
      <c r="AD364" s="364">
        <f t="shared" si="409"/>
        <v>0</v>
      </c>
      <c r="AE364" s="381"/>
      <c r="AF364" s="364">
        <f t="shared" si="410"/>
        <v>0</v>
      </c>
      <c r="AG364" s="127">
        <f t="shared" si="429"/>
        <v>0</v>
      </c>
      <c r="AH364" s="218" t="str">
        <f t="shared" si="413"/>
        <v/>
      </c>
      <c r="AI364" s="242">
        <f t="shared" si="411"/>
        <v>0</v>
      </c>
      <c r="AJ364" s="499"/>
      <c r="AK364" s="517"/>
      <c r="AL364" s="528"/>
      <c r="AM364" s="499"/>
      <c r="AN364" s="491"/>
      <c r="AO364" s="516"/>
      <c r="AP364" s="527"/>
      <c r="AQ364" s="216"/>
      <c r="AR364" s="379"/>
      <c r="AS364" s="216"/>
      <c r="AT364" s="216"/>
      <c r="AU364" s="216"/>
      <c r="AV364" s="216"/>
      <c r="AW364" s="216"/>
      <c r="AX364" s="216"/>
      <c r="AY364" s="568"/>
      <c r="AZ364" s="559"/>
      <c r="BA364" s="47" t="str">
        <f t="shared" si="460"/>
        <v>No aplica</v>
      </c>
      <c r="BB364" s="559"/>
      <c r="BC364" s="47" t="str">
        <f t="shared" si="461"/>
        <v>No aplica</v>
      </c>
      <c r="BD364" s="200" t="str">
        <f t="shared" si="412"/>
        <v>No aplica</v>
      </c>
      <c r="BE364" s="559"/>
      <c r="BF364" s="562"/>
      <c r="BG364" s="559"/>
      <c r="BH364" s="556"/>
      <c r="BI364" s="559"/>
    </row>
    <row r="365" spans="1:61" ht="15.75" hidden="1" customHeight="1" thickBot="1" x14ac:dyDescent="0.25">
      <c r="A365" s="570"/>
      <c r="B365" s="220">
        <f t="shared" si="476"/>
        <v>6</v>
      </c>
      <c r="C365" s="262"/>
      <c r="D365" s="262"/>
      <c r="E365" s="132"/>
      <c r="F365" s="544"/>
      <c r="G365" s="263"/>
      <c r="H365" s="543"/>
      <c r="I365" s="541"/>
      <c r="J365" s="542"/>
      <c r="K365" s="543"/>
      <c r="L365" s="491"/>
      <c r="M365" s="488"/>
      <c r="N365" s="527"/>
      <c r="O365" s="381"/>
      <c r="P365" s="126"/>
      <c r="Q365" s="120"/>
      <c r="R365" s="361"/>
      <c r="S365" s="381"/>
      <c r="T365" s="364">
        <f t="shared" si="404"/>
        <v>0</v>
      </c>
      <c r="U365" s="381"/>
      <c r="V365" s="364">
        <f t="shared" si="405"/>
        <v>0</v>
      </c>
      <c r="W365" s="381"/>
      <c r="X365" s="364">
        <f t="shared" si="406"/>
        <v>0</v>
      </c>
      <c r="Y365" s="381"/>
      <c r="Z365" s="364">
        <f t="shared" si="407"/>
        <v>0</v>
      </c>
      <c r="AA365" s="381"/>
      <c r="AB365" s="364">
        <f t="shared" si="408"/>
        <v>0</v>
      </c>
      <c r="AC365" s="381"/>
      <c r="AD365" s="364">
        <f t="shared" si="409"/>
        <v>0</v>
      </c>
      <c r="AE365" s="381"/>
      <c r="AF365" s="364">
        <f t="shared" si="410"/>
        <v>0</v>
      </c>
      <c r="AG365" s="127">
        <f t="shared" si="429"/>
        <v>0</v>
      </c>
      <c r="AH365" s="218" t="str">
        <f t="shared" si="413"/>
        <v/>
      </c>
      <c r="AI365" s="242">
        <f t="shared" si="411"/>
        <v>0</v>
      </c>
      <c r="AJ365" s="499"/>
      <c r="AK365" s="517"/>
      <c r="AL365" s="528"/>
      <c r="AM365" s="499"/>
      <c r="AN365" s="491"/>
      <c r="AO365" s="516"/>
      <c r="AP365" s="527"/>
      <c r="AQ365" s="216"/>
      <c r="AR365" s="379"/>
      <c r="AS365" s="216"/>
      <c r="AT365" s="216"/>
      <c r="AU365" s="216"/>
      <c r="AV365" s="216"/>
      <c r="AW365" s="216"/>
      <c r="AX365" s="216"/>
      <c r="AY365" s="568"/>
      <c r="AZ365" s="559"/>
      <c r="BA365" s="47" t="str">
        <f t="shared" si="460"/>
        <v>No aplica</v>
      </c>
      <c r="BB365" s="559"/>
      <c r="BC365" s="47" t="str">
        <f t="shared" si="461"/>
        <v>No aplica</v>
      </c>
      <c r="BD365" s="200" t="str">
        <f t="shared" si="412"/>
        <v>No aplica</v>
      </c>
      <c r="BE365" s="559"/>
      <c r="BF365" s="562"/>
      <c r="BG365" s="559"/>
      <c r="BH365" s="556"/>
      <c r="BI365" s="559"/>
    </row>
    <row r="366" spans="1:61" ht="15.75" hidden="1" customHeight="1" thickBot="1" x14ac:dyDescent="0.25">
      <c r="A366" s="570"/>
      <c r="B366" s="220">
        <f t="shared" si="476"/>
        <v>7</v>
      </c>
      <c r="C366" s="262"/>
      <c r="D366" s="262"/>
      <c r="E366" s="132"/>
      <c r="F366" s="544"/>
      <c r="G366" s="263"/>
      <c r="H366" s="543"/>
      <c r="I366" s="541"/>
      <c r="J366" s="542"/>
      <c r="K366" s="543"/>
      <c r="L366" s="491"/>
      <c r="M366" s="488"/>
      <c r="N366" s="527"/>
      <c r="O366" s="381"/>
      <c r="P366" s="126"/>
      <c r="Q366" s="120"/>
      <c r="R366" s="361"/>
      <c r="S366" s="381"/>
      <c r="T366" s="364">
        <f t="shared" si="404"/>
        <v>0</v>
      </c>
      <c r="U366" s="381"/>
      <c r="V366" s="364">
        <f t="shared" si="405"/>
        <v>0</v>
      </c>
      <c r="W366" s="381"/>
      <c r="X366" s="364">
        <f t="shared" si="406"/>
        <v>0</v>
      </c>
      <c r="Y366" s="381"/>
      <c r="Z366" s="364">
        <f t="shared" si="407"/>
        <v>0</v>
      </c>
      <c r="AA366" s="381"/>
      <c r="AB366" s="364">
        <f t="shared" si="408"/>
        <v>0</v>
      </c>
      <c r="AC366" s="381"/>
      <c r="AD366" s="364">
        <f t="shared" si="409"/>
        <v>0</v>
      </c>
      <c r="AE366" s="381"/>
      <c r="AF366" s="364">
        <f t="shared" si="410"/>
        <v>0</v>
      </c>
      <c r="AG366" s="127">
        <f t="shared" si="429"/>
        <v>0</v>
      </c>
      <c r="AH366" s="218" t="str">
        <f t="shared" si="413"/>
        <v/>
      </c>
      <c r="AI366" s="242">
        <f t="shared" si="411"/>
        <v>0</v>
      </c>
      <c r="AJ366" s="499"/>
      <c r="AK366" s="517"/>
      <c r="AL366" s="528"/>
      <c r="AM366" s="499"/>
      <c r="AN366" s="491"/>
      <c r="AO366" s="516"/>
      <c r="AP366" s="527"/>
      <c r="AQ366" s="216"/>
      <c r="AR366" s="379"/>
      <c r="AS366" s="216"/>
      <c r="AT366" s="216"/>
      <c r="AU366" s="216"/>
      <c r="AV366" s="216"/>
      <c r="AW366" s="216"/>
      <c r="AX366" s="216"/>
      <c r="AY366" s="568"/>
      <c r="AZ366" s="559"/>
      <c r="BA366" s="47" t="str">
        <f t="shared" si="460"/>
        <v>No aplica</v>
      </c>
      <c r="BB366" s="559"/>
      <c r="BC366" s="47" t="str">
        <f t="shared" si="461"/>
        <v>No aplica</v>
      </c>
      <c r="BD366" s="200" t="str">
        <f t="shared" si="412"/>
        <v>No aplica</v>
      </c>
      <c r="BE366" s="559"/>
      <c r="BF366" s="562"/>
      <c r="BG366" s="559"/>
      <c r="BH366" s="556"/>
      <c r="BI366" s="559"/>
    </row>
    <row r="367" spans="1:61" ht="15.75" hidden="1" customHeight="1" thickBot="1" x14ac:dyDescent="0.25">
      <c r="A367" s="570"/>
      <c r="B367" s="220">
        <f t="shared" si="476"/>
        <v>8</v>
      </c>
      <c r="C367" s="262"/>
      <c r="D367" s="262"/>
      <c r="E367" s="132"/>
      <c r="F367" s="544"/>
      <c r="G367" s="263"/>
      <c r="H367" s="543"/>
      <c r="I367" s="541"/>
      <c r="J367" s="542"/>
      <c r="K367" s="543"/>
      <c r="L367" s="491"/>
      <c r="M367" s="488"/>
      <c r="N367" s="527"/>
      <c r="O367" s="381"/>
      <c r="P367" s="126"/>
      <c r="Q367" s="120"/>
      <c r="R367" s="361"/>
      <c r="S367" s="381"/>
      <c r="T367" s="364">
        <f t="shared" si="404"/>
        <v>0</v>
      </c>
      <c r="U367" s="381"/>
      <c r="V367" s="364">
        <f t="shared" si="405"/>
        <v>0</v>
      </c>
      <c r="W367" s="381"/>
      <c r="X367" s="364">
        <f t="shared" si="406"/>
        <v>0</v>
      </c>
      <c r="Y367" s="381"/>
      <c r="Z367" s="364">
        <f t="shared" si="407"/>
        <v>0</v>
      </c>
      <c r="AA367" s="381"/>
      <c r="AB367" s="364">
        <f t="shared" si="408"/>
        <v>0</v>
      </c>
      <c r="AC367" s="381"/>
      <c r="AD367" s="364">
        <f t="shared" si="409"/>
        <v>0</v>
      </c>
      <c r="AE367" s="381"/>
      <c r="AF367" s="364">
        <f t="shared" si="410"/>
        <v>0</v>
      </c>
      <c r="AG367" s="127">
        <f t="shared" si="429"/>
        <v>0</v>
      </c>
      <c r="AH367" s="218" t="str">
        <f t="shared" si="413"/>
        <v/>
      </c>
      <c r="AI367" s="242">
        <f t="shared" si="411"/>
        <v>0</v>
      </c>
      <c r="AJ367" s="499"/>
      <c r="AK367" s="517"/>
      <c r="AL367" s="528"/>
      <c r="AM367" s="499"/>
      <c r="AN367" s="491"/>
      <c r="AO367" s="516"/>
      <c r="AP367" s="527"/>
      <c r="AQ367" s="216"/>
      <c r="AR367" s="379"/>
      <c r="AS367" s="216"/>
      <c r="AT367" s="216"/>
      <c r="AU367" s="216"/>
      <c r="AV367" s="216"/>
      <c r="AW367" s="216"/>
      <c r="AX367" s="216"/>
      <c r="AY367" s="568"/>
      <c r="AZ367" s="559"/>
      <c r="BA367" s="47" t="str">
        <f t="shared" si="460"/>
        <v>No aplica</v>
      </c>
      <c r="BB367" s="559"/>
      <c r="BC367" s="47" t="str">
        <f t="shared" si="461"/>
        <v>No aplica</v>
      </c>
      <c r="BD367" s="200" t="str">
        <f t="shared" si="412"/>
        <v>No aplica</v>
      </c>
      <c r="BE367" s="559"/>
      <c r="BF367" s="562"/>
      <c r="BG367" s="559"/>
      <c r="BH367" s="556"/>
      <c r="BI367" s="559"/>
    </row>
    <row r="368" spans="1:61" ht="15.75" hidden="1" customHeight="1" thickBot="1" x14ac:dyDescent="0.25">
      <c r="A368" s="570"/>
      <c r="B368" s="220">
        <f t="shared" si="476"/>
        <v>9</v>
      </c>
      <c r="C368" s="262"/>
      <c r="D368" s="262"/>
      <c r="E368" s="132"/>
      <c r="F368" s="544"/>
      <c r="G368" s="263"/>
      <c r="H368" s="543"/>
      <c r="I368" s="541"/>
      <c r="J368" s="542"/>
      <c r="K368" s="543"/>
      <c r="L368" s="492"/>
      <c r="M368" s="489"/>
      <c r="N368" s="527"/>
      <c r="O368" s="381"/>
      <c r="P368" s="126"/>
      <c r="Q368" s="120"/>
      <c r="R368" s="361"/>
      <c r="S368" s="381"/>
      <c r="T368" s="364">
        <f t="shared" si="404"/>
        <v>0</v>
      </c>
      <c r="U368" s="381"/>
      <c r="V368" s="364">
        <f t="shared" si="405"/>
        <v>0</v>
      </c>
      <c r="W368" s="381"/>
      <c r="X368" s="364">
        <f t="shared" si="406"/>
        <v>0</v>
      </c>
      <c r="Y368" s="381"/>
      <c r="Z368" s="364">
        <f t="shared" si="407"/>
        <v>0</v>
      </c>
      <c r="AA368" s="381"/>
      <c r="AB368" s="364">
        <f t="shared" si="408"/>
        <v>0</v>
      </c>
      <c r="AC368" s="381"/>
      <c r="AD368" s="364">
        <f t="shared" si="409"/>
        <v>0</v>
      </c>
      <c r="AE368" s="381"/>
      <c r="AF368" s="364">
        <f t="shared" si="410"/>
        <v>0</v>
      </c>
      <c r="AG368" s="127">
        <f t="shared" si="429"/>
        <v>0</v>
      </c>
      <c r="AH368" s="218" t="str">
        <f t="shared" si="413"/>
        <v/>
      </c>
      <c r="AI368" s="242">
        <f t="shared" si="411"/>
        <v>0</v>
      </c>
      <c r="AJ368" s="499"/>
      <c r="AK368" s="517"/>
      <c r="AL368" s="528"/>
      <c r="AM368" s="499"/>
      <c r="AN368" s="491"/>
      <c r="AO368" s="516"/>
      <c r="AP368" s="527"/>
      <c r="AQ368" s="216"/>
      <c r="AR368" s="379"/>
      <c r="AS368" s="216"/>
      <c r="AT368" s="216"/>
      <c r="AU368" s="216"/>
      <c r="AV368" s="216"/>
      <c r="AW368" s="216"/>
      <c r="AX368" s="216"/>
      <c r="AY368" s="568"/>
      <c r="AZ368" s="560"/>
      <c r="BA368" s="47" t="str">
        <f t="shared" si="460"/>
        <v>No aplica</v>
      </c>
      <c r="BB368" s="560"/>
      <c r="BC368" s="47" t="str">
        <f t="shared" si="461"/>
        <v>No aplica</v>
      </c>
      <c r="BD368" s="200" t="str">
        <f t="shared" si="412"/>
        <v>No aplica</v>
      </c>
      <c r="BE368" s="560"/>
      <c r="BF368" s="563"/>
      <c r="BG368" s="560"/>
      <c r="BH368" s="557"/>
      <c r="BI368" s="560"/>
    </row>
    <row r="369" spans="1:61" ht="15.75" hidden="1" customHeight="1" thickBot="1" x14ac:dyDescent="0.3">
      <c r="A369" s="570" t="s">
        <v>244</v>
      </c>
      <c r="B369" s="220">
        <v>1</v>
      </c>
      <c r="C369" s="262"/>
      <c r="D369" s="262"/>
      <c r="E369" s="223"/>
      <c r="F369" s="544"/>
      <c r="G369" s="223"/>
      <c r="H369" s="543"/>
      <c r="I369" s="541" t="str">
        <f t="shared" ref="I369" si="477">IF(H369=5,"Mas de una vez al año",IF(H369=4,"Al menos una vez en el ultimo año",IF(H369=3,"Al menos una vez en los ultimos 2 años",IF(H369=2,"Al menos una vez en los ultimos 5 años","No se ha presentado en los ultimos 5 años"))))</f>
        <v>No se ha presentado en los ultimos 5 años</v>
      </c>
      <c r="J369" s="542" t="str">
        <f>CONCATENATE(H$243,K$243)</f>
        <v/>
      </c>
      <c r="K369" s="543"/>
      <c r="L369" s="490" t="str">
        <f t="shared" ref="L369" si="478">IF(AM369=5,"Catastrófico - Tendría desastrosas consecuencias o efectos sobre la institución",IF(AM369=4,"Mayor - Tendría altas consecuencias o efectos sobre la institución",IF(AM369=3,"Moderado - Tendría medianas consecuencias o efectos sobre la institución",IF(AM369=2,"Menos - Tendría bajo impacto o efecto sobre la institución",IF(AM369=1,"Insignificante - tendría consecuencias o efectos mínimos en la institución","Digite Valor entre 1 y 5")))))</f>
        <v>Digite Valor entre 1 y 5</v>
      </c>
      <c r="M369" s="487" t="str">
        <f t="shared" ref="M369" si="479">IF(L369="Digite Valor entre 1 y 5","",IF(L369="Digite Valor entre 1 y 5","",IF(COUNTIF(CH$10:CH$17,CONCATENATE(H369,K369)),CH$9,IF(COUNTIF(CI$10:CI$17,CONCATENATE(H369,K369)),CI$9,IF(COUNTIF(CJ$10:CJ$13,CONCATENATE(H369,K369)),CJ$9,CK$9)))))</f>
        <v/>
      </c>
      <c r="N369" s="527" t="str">
        <f t="shared" ref="N369" si="480">IF(M369=CH$9,"E",IF(M369=CI$9,"A",IF(M369=CJ$9,"M",IF(M369=CK$9,"B",""))))</f>
        <v/>
      </c>
      <c r="O369" s="381"/>
      <c r="P369" s="309"/>
      <c r="Q369" s="120"/>
      <c r="R369" s="361"/>
      <c r="S369" s="381"/>
      <c r="T369" s="364">
        <f t="shared" si="404"/>
        <v>0</v>
      </c>
      <c r="U369" s="381"/>
      <c r="V369" s="364">
        <f t="shared" si="405"/>
        <v>0</v>
      </c>
      <c r="W369" s="381"/>
      <c r="X369" s="364">
        <f t="shared" si="406"/>
        <v>0</v>
      </c>
      <c r="Y369" s="381"/>
      <c r="Z369" s="364">
        <f t="shared" si="407"/>
        <v>0</v>
      </c>
      <c r="AA369" s="381"/>
      <c r="AB369" s="364">
        <f t="shared" si="408"/>
        <v>0</v>
      </c>
      <c r="AC369" s="381"/>
      <c r="AD369" s="364">
        <f t="shared" si="409"/>
        <v>0</v>
      </c>
      <c r="AE369" s="381"/>
      <c r="AF369" s="364">
        <f t="shared" si="410"/>
        <v>0</v>
      </c>
      <c r="AG369" s="127">
        <f t="shared" si="429"/>
        <v>0</v>
      </c>
      <c r="AH369" s="218" t="str">
        <f t="shared" si="413"/>
        <v/>
      </c>
      <c r="AI369" s="242">
        <f t="shared" si="411"/>
        <v>0</v>
      </c>
      <c r="AJ369" s="499" t="str">
        <f t="shared" ref="AJ369" si="481">BG369</f>
        <v/>
      </c>
      <c r="AK369" s="517" t="str">
        <f t="shared" ref="AK369" si="482">IF(AJ369=5,"Mas de una vez al año",IF(AJ369=4,"Al menos una vez en el ultimo año",IF(AJ369=3,"Al menos una vez en los ultimos 2 años",IF(AJ369=2,"Al menos una vez en los ultimos 5 años","No se ha presentado en los ultimos 5 años"))))</f>
        <v>No se ha presentado en los ultimos 5 años</v>
      </c>
      <c r="AL369" s="528">
        <f t="shared" ref="AL369" si="483">BJ369</f>
        <v>0</v>
      </c>
      <c r="AM369" s="499" t="str">
        <f t="shared" ref="AM369" si="484">BI369</f>
        <v/>
      </c>
      <c r="AN369" s="491" t="str">
        <f t="shared" ref="AN369" si="485">IF(AM369=5,"Catastrófico - Tendría desastrosas consecuencias o efectos sobre la institución",IF(AM369=4,"Mayor - Tendría altas consecuencias o efectos sobre la institución",IF(AM369=3,"Moderado - Tendría medianas consecuencias o efectos sobre la institución",IF(AM369=2,"Menos - Tendría bajo impacto o efecto sobre la institución",IF(AM369=1,"Insignificante - tendría consecuencias o efectos mínimos en la institución","Digite Valor entre 1 y 5")))))</f>
        <v>Digite Valor entre 1 y 5</v>
      </c>
      <c r="AO369" s="516" t="str">
        <f>IF(AN369="Digite Valor entre 1 y 5","",IF(COUNTIF(CJ$10:CJ$17,CONCATENATE(AJ369,AM369)),DK$9,IF(COUNTIF(CK$10:CK$17,CONCATENATE(AJ369,AM369)),DL$9,IF(COUNTIF(DM$10:DM$13,CONCATENATE(AJ369,AM369)),DM$9,DN$9))))</f>
        <v/>
      </c>
      <c r="AP369" s="527" t="str">
        <f>IF(AO369=DK$9,"E",IF(AO369=DL$9,"A",IF(AO369=DM$9,"M",IF(AO369=DN$9,"B",""))))</f>
        <v>E</v>
      </c>
      <c r="AQ369" s="217"/>
      <c r="AR369" s="379"/>
      <c r="AS369" s="349"/>
      <c r="AT369" s="375"/>
      <c r="AU369" s="56"/>
      <c r="AV369" s="56"/>
      <c r="AW369" s="374"/>
      <c r="AX369" s="350"/>
      <c r="AY369" s="568"/>
      <c r="AZ369" s="564">
        <f>H369</f>
        <v>0</v>
      </c>
      <c r="BA369" s="47" t="str">
        <f t="shared" si="460"/>
        <v>No aplica</v>
      </c>
      <c r="BB369" s="558">
        <f>K369</f>
        <v>0</v>
      </c>
      <c r="BC369" s="47" t="str">
        <f t="shared" si="461"/>
        <v>No aplica</v>
      </c>
      <c r="BD369" s="200" t="str">
        <f t="shared" si="412"/>
        <v>No aplica0</v>
      </c>
      <c r="BE369" s="567" t="str">
        <f t="shared" ref="BE369" si="486">IF(R369="","",SUMIF(R369:R377,"Afecta la Probabilidad",BA369:BA377))</f>
        <v/>
      </c>
      <c r="BF369" s="561" t="str">
        <f t="shared" ref="BF369" si="487">IF(R369="","",SUMIF(R369:R377,"Afecta el Impacto",BC369:BC377))</f>
        <v/>
      </c>
      <c r="BG369" s="558" t="str">
        <f t="shared" ref="BG369" si="488">IF(BE369="","",IF(H369-BE369&lt;=0,1,H369-BE369))</f>
        <v/>
      </c>
      <c r="BH369" s="555" t="str">
        <f t="shared" ref="BH369" si="489">CONCATENATE(BG369,BI369)</f>
        <v/>
      </c>
      <c r="BI369" s="558" t="str">
        <f t="shared" ref="BI369" si="490">IF(K369="","",IF(K369-BF369&lt;0,1,K369-BF369))</f>
        <v/>
      </c>
    </row>
    <row r="370" spans="1:61" ht="15.75" hidden="1" customHeight="1" thickBot="1" x14ac:dyDescent="0.25">
      <c r="A370" s="570"/>
      <c r="B370" s="220">
        <f t="shared" ref="B370:B377" si="491">B369+1</f>
        <v>2</v>
      </c>
      <c r="C370" s="262"/>
      <c r="D370" s="262"/>
      <c r="E370" s="132"/>
      <c r="F370" s="544"/>
      <c r="G370" s="263"/>
      <c r="H370" s="543"/>
      <c r="I370" s="541"/>
      <c r="J370" s="542"/>
      <c r="K370" s="543"/>
      <c r="L370" s="491"/>
      <c r="M370" s="488"/>
      <c r="N370" s="527"/>
      <c r="O370" s="381"/>
      <c r="P370" s="239"/>
      <c r="Q370" s="120"/>
      <c r="R370" s="361"/>
      <c r="S370" s="381"/>
      <c r="T370" s="364">
        <f t="shared" si="404"/>
        <v>0</v>
      </c>
      <c r="U370" s="381"/>
      <c r="V370" s="364">
        <f t="shared" si="405"/>
        <v>0</v>
      </c>
      <c r="W370" s="381"/>
      <c r="X370" s="364">
        <f t="shared" si="406"/>
        <v>0</v>
      </c>
      <c r="Y370" s="381"/>
      <c r="Z370" s="364">
        <f t="shared" si="407"/>
        <v>0</v>
      </c>
      <c r="AA370" s="381"/>
      <c r="AB370" s="364">
        <f t="shared" si="408"/>
        <v>0</v>
      </c>
      <c r="AC370" s="381"/>
      <c r="AD370" s="364">
        <f t="shared" si="409"/>
        <v>0</v>
      </c>
      <c r="AE370" s="381"/>
      <c r="AF370" s="364">
        <f t="shared" si="410"/>
        <v>0</v>
      </c>
      <c r="AG370" s="127">
        <f t="shared" si="429"/>
        <v>0</v>
      </c>
      <c r="AH370" s="218" t="str">
        <f t="shared" si="413"/>
        <v/>
      </c>
      <c r="AI370" s="242">
        <f t="shared" si="411"/>
        <v>0</v>
      </c>
      <c r="AJ370" s="499"/>
      <c r="AK370" s="517"/>
      <c r="AL370" s="528"/>
      <c r="AM370" s="499"/>
      <c r="AN370" s="491"/>
      <c r="AO370" s="516"/>
      <c r="AP370" s="527"/>
      <c r="AQ370" s="328"/>
      <c r="AR370" s="379"/>
      <c r="AS370" s="375"/>
      <c r="AT370" s="338"/>
      <c r="AU370" s="332"/>
      <c r="AV370" s="332"/>
      <c r="AW370" s="335"/>
      <c r="AX370" s="350"/>
      <c r="AY370" s="568"/>
      <c r="AZ370" s="565"/>
      <c r="BA370" s="47" t="str">
        <f t="shared" si="460"/>
        <v>No aplica</v>
      </c>
      <c r="BB370" s="559"/>
      <c r="BC370" s="47" t="str">
        <f t="shared" si="461"/>
        <v>No aplica</v>
      </c>
      <c r="BD370" s="200" t="str">
        <f t="shared" si="412"/>
        <v>No aplica</v>
      </c>
      <c r="BE370" s="559"/>
      <c r="BF370" s="562"/>
      <c r="BG370" s="559"/>
      <c r="BH370" s="556"/>
      <c r="BI370" s="559"/>
    </row>
    <row r="371" spans="1:61" ht="15.75" hidden="1" customHeight="1" thickBot="1" x14ac:dyDescent="0.25">
      <c r="A371" s="570"/>
      <c r="B371" s="220">
        <f t="shared" si="491"/>
        <v>3</v>
      </c>
      <c r="C371" s="262"/>
      <c r="D371" s="262"/>
      <c r="E371" s="132"/>
      <c r="F371" s="544"/>
      <c r="G371" s="263"/>
      <c r="H371" s="543"/>
      <c r="I371" s="541"/>
      <c r="J371" s="542"/>
      <c r="K371" s="543"/>
      <c r="L371" s="491"/>
      <c r="M371" s="488"/>
      <c r="N371" s="527"/>
      <c r="O371" s="381"/>
      <c r="P371" s="239"/>
      <c r="Q371" s="120"/>
      <c r="R371" s="361"/>
      <c r="S371" s="381"/>
      <c r="T371" s="364">
        <f t="shared" si="404"/>
        <v>0</v>
      </c>
      <c r="U371" s="381"/>
      <c r="V371" s="364">
        <f t="shared" si="405"/>
        <v>0</v>
      </c>
      <c r="W371" s="381"/>
      <c r="X371" s="364">
        <f t="shared" si="406"/>
        <v>0</v>
      </c>
      <c r="Y371" s="381"/>
      <c r="Z371" s="364">
        <f t="shared" si="407"/>
        <v>0</v>
      </c>
      <c r="AA371" s="381"/>
      <c r="AB371" s="364">
        <f t="shared" si="408"/>
        <v>0</v>
      </c>
      <c r="AC371" s="381"/>
      <c r="AD371" s="364">
        <f t="shared" si="409"/>
        <v>0</v>
      </c>
      <c r="AE371" s="381"/>
      <c r="AF371" s="364">
        <f t="shared" si="410"/>
        <v>0</v>
      </c>
      <c r="AG371" s="127">
        <f t="shared" si="429"/>
        <v>0</v>
      </c>
      <c r="AH371" s="218" t="str">
        <f t="shared" si="413"/>
        <v/>
      </c>
      <c r="AI371" s="242">
        <f t="shared" si="411"/>
        <v>0</v>
      </c>
      <c r="AJ371" s="499"/>
      <c r="AK371" s="517"/>
      <c r="AL371" s="528"/>
      <c r="AM371" s="499"/>
      <c r="AN371" s="491"/>
      <c r="AO371" s="516"/>
      <c r="AP371" s="527"/>
      <c r="AQ371" s="217"/>
      <c r="AR371" s="379"/>
      <c r="AS371" s="375"/>
      <c r="AT371" s="338"/>
      <c r="AU371" s="332"/>
      <c r="AV371" s="332"/>
      <c r="AW371" s="336"/>
      <c r="AX371" s="217"/>
      <c r="AY371" s="568"/>
      <c r="AZ371" s="565"/>
      <c r="BA371" s="47" t="str">
        <f t="shared" si="460"/>
        <v>No aplica</v>
      </c>
      <c r="BB371" s="559"/>
      <c r="BC371" s="47" t="str">
        <f t="shared" si="461"/>
        <v>No aplica</v>
      </c>
      <c r="BD371" s="200" t="str">
        <f t="shared" si="412"/>
        <v>No aplica</v>
      </c>
      <c r="BE371" s="559"/>
      <c r="BF371" s="562"/>
      <c r="BG371" s="559"/>
      <c r="BH371" s="556"/>
      <c r="BI371" s="559"/>
    </row>
    <row r="372" spans="1:61" ht="15.75" hidden="1" customHeight="1" thickBot="1" x14ac:dyDescent="0.25">
      <c r="A372" s="570"/>
      <c r="B372" s="220">
        <f t="shared" si="491"/>
        <v>4</v>
      </c>
      <c r="C372" s="262"/>
      <c r="D372" s="262"/>
      <c r="E372" s="132"/>
      <c r="F372" s="544"/>
      <c r="G372" s="263"/>
      <c r="H372" s="543"/>
      <c r="I372" s="541"/>
      <c r="J372" s="542"/>
      <c r="K372" s="543"/>
      <c r="L372" s="491"/>
      <c r="M372" s="488"/>
      <c r="N372" s="527"/>
      <c r="O372" s="381"/>
      <c r="P372" s="126"/>
      <c r="Q372" s="120"/>
      <c r="R372" s="361"/>
      <c r="S372" s="381"/>
      <c r="T372" s="364">
        <f t="shared" si="404"/>
        <v>0</v>
      </c>
      <c r="U372" s="381"/>
      <c r="V372" s="364">
        <f t="shared" si="405"/>
        <v>0</v>
      </c>
      <c r="W372" s="381"/>
      <c r="X372" s="364">
        <f t="shared" si="406"/>
        <v>0</v>
      </c>
      <c r="Y372" s="381"/>
      <c r="Z372" s="364">
        <f t="shared" si="407"/>
        <v>0</v>
      </c>
      <c r="AA372" s="381"/>
      <c r="AB372" s="364">
        <f t="shared" si="408"/>
        <v>0</v>
      </c>
      <c r="AC372" s="381"/>
      <c r="AD372" s="364">
        <f t="shared" si="409"/>
        <v>0</v>
      </c>
      <c r="AE372" s="381"/>
      <c r="AF372" s="364">
        <f t="shared" si="410"/>
        <v>0</v>
      </c>
      <c r="AG372" s="127">
        <f t="shared" si="429"/>
        <v>0</v>
      </c>
      <c r="AH372" s="218" t="str">
        <f t="shared" si="413"/>
        <v/>
      </c>
      <c r="AI372" s="242">
        <f t="shared" si="411"/>
        <v>0</v>
      </c>
      <c r="AJ372" s="499"/>
      <c r="AK372" s="517"/>
      <c r="AL372" s="528"/>
      <c r="AM372" s="499"/>
      <c r="AN372" s="491"/>
      <c r="AO372" s="516"/>
      <c r="AP372" s="527"/>
      <c r="AQ372" s="216"/>
      <c r="AR372" s="379"/>
      <c r="AS372" s="216"/>
      <c r="AT372" s="216"/>
      <c r="AU372" s="216"/>
      <c r="AV372" s="216"/>
      <c r="AW372" s="216"/>
      <c r="AX372" s="216"/>
      <c r="AY372" s="568"/>
      <c r="AZ372" s="565"/>
      <c r="BA372" s="47" t="str">
        <f t="shared" si="460"/>
        <v>No aplica</v>
      </c>
      <c r="BB372" s="559"/>
      <c r="BC372" s="47" t="str">
        <f t="shared" si="461"/>
        <v>No aplica</v>
      </c>
      <c r="BD372" s="200" t="str">
        <f t="shared" si="412"/>
        <v>No aplica</v>
      </c>
      <c r="BE372" s="559"/>
      <c r="BF372" s="562"/>
      <c r="BG372" s="559"/>
      <c r="BH372" s="556"/>
      <c r="BI372" s="559"/>
    </row>
    <row r="373" spans="1:61" ht="15.75" hidden="1" customHeight="1" thickBot="1" x14ac:dyDescent="0.25">
      <c r="A373" s="570"/>
      <c r="B373" s="220">
        <f t="shared" si="491"/>
        <v>5</v>
      </c>
      <c r="C373" s="262"/>
      <c r="D373" s="262"/>
      <c r="E373" s="132"/>
      <c r="F373" s="544"/>
      <c r="G373" s="263"/>
      <c r="H373" s="543"/>
      <c r="I373" s="541"/>
      <c r="J373" s="542"/>
      <c r="K373" s="543"/>
      <c r="L373" s="491"/>
      <c r="M373" s="488"/>
      <c r="N373" s="527"/>
      <c r="O373" s="381"/>
      <c r="P373" s="126"/>
      <c r="Q373" s="120"/>
      <c r="R373" s="361"/>
      <c r="S373" s="381"/>
      <c r="T373" s="364">
        <f t="shared" si="404"/>
        <v>0</v>
      </c>
      <c r="U373" s="381"/>
      <c r="V373" s="364">
        <f t="shared" si="405"/>
        <v>0</v>
      </c>
      <c r="W373" s="381"/>
      <c r="X373" s="364">
        <f t="shared" si="406"/>
        <v>0</v>
      </c>
      <c r="Y373" s="381"/>
      <c r="Z373" s="364">
        <f t="shared" si="407"/>
        <v>0</v>
      </c>
      <c r="AA373" s="381"/>
      <c r="AB373" s="364">
        <f t="shared" si="408"/>
        <v>0</v>
      </c>
      <c r="AC373" s="381"/>
      <c r="AD373" s="364">
        <f t="shared" si="409"/>
        <v>0</v>
      </c>
      <c r="AE373" s="381"/>
      <c r="AF373" s="364">
        <f t="shared" si="410"/>
        <v>0</v>
      </c>
      <c r="AG373" s="127">
        <f t="shared" si="429"/>
        <v>0</v>
      </c>
      <c r="AH373" s="218" t="str">
        <f t="shared" si="413"/>
        <v/>
      </c>
      <c r="AI373" s="242">
        <f t="shared" si="411"/>
        <v>0</v>
      </c>
      <c r="AJ373" s="499"/>
      <c r="AK373" s="517"/>
      <c r="AL373" s="528"/>
      <c r="AM373" s="499"/>
      <c r="AN373" s="491"/>
      <c r="AO373" s="516"/>
      <c r="AP373" s="527"/>
      <c r="AQ373" s="216"/>
      <c r="AR373" s="379"/>
      <c r="AS373" s="216"/>
      <c r="AT373" s="216"/>
      <c r="AU373" s="216"/>
      <c r="AV373" s="216"/>
      <c r="AW373" s="216"/>
      <c r="AX373" s="216"/>
      <c r="AY373" s="568"/>
      <c r="AZ373" s="565"/>
      <c r="BA373" s="47" t="str">
        <f t="shared" si="460"/>
        <v>No aplica</v>
      </c>
      <c r="BB373" s="559"/>
      <c r="BC373" s="47" t="str">
        <f t="shared" si="461"/>
        <v>No aplica</v>
      </c>
      <c r="BD373" s="200" t="str">
        <f t="shared" si="412"/>
        <v>No aplica</v>
      </c>
      <c r="BE373" s="559"/>
      <c r="BF373" s="562"/>
      <c r="BG373" s="559"/>
      <c r="BH373" s="556"/>
      <c r="BI373" s="559"/>
    </row>
    <row r="374" spans="1:61" ht="15.75" hidden="1" customHeight="1" thickBot="1" x14ac:dyDescent="0.25">
      <c r="A374" s="570"/>
      <c r="B374" s="220">
        <f t="shared" si="491"/>
        <v>6</v>
      </c>
      <c r="C374" s="262"/>
      <c r="D374" s="262"/>
      <c r="E374" s="132"/>
      <c r="F374" s="544"/>
      <c r="G374" s="263"/>
      <c r="H374" s="543"/>
      <c r="I374" s="541"/>
      <c r="J374" s="542"/>
      <c r="K374" s="543"/>
      <c r="L374" s="491"/>
      <c r="M374" s="488"/>
      <c r="N374" s="527"/>
      <c r="O374" s="381"/>
      <c r="P374" s="126"/>
      <c r="Q374" s="120"/>
      <c r="R374" s="361"/>
      <c r="S374" s="381"/>
      <c r="T374" s="364">
        <f t="shared" si="404"/>
        <v>0</v>
      </c>
      <c r="U374" s="381"/>
      <c r="V374" s="364">
        <f t="shared" si="405"/>
        <v>0</v>
      </c>
      <c r="W374" s="381"/>
      <c r="X374" s="364">
        <f t="shared" si="406"/>
        <v>0</v>
      </c>
      <c r="Y374" s="381"/>
      <c r="Z374" s="364">
        <f t="shared" si="407"/>
        <v>0</v>
      </c>
      <c r="AA374" s="381"/>
      <c r="AB374" s="364">
        <f t="shared" si="408"/>
        <v>0</v>
      </c>
      <c r="AC374" s="381"/>
      <c r="AD374" s="364">
        <f t="shared" si="409"/>
        <v>0</v>
      </c>
      <c r="AE374" s="381"/>
      <c r="AF374" s="364">
        <f t="shared" si="410"/>
        <v>0</v>
      </c>
      <c r="AG374" s="127">
        <f t="shared" si="429"/>
        <v>0</v>
      </c>
      <c r="AH374" s="218" t="str">
        <f t="shared" si="413"/>
        <v/>
      </c>
      <c r="AI374" s="242">
        <f t="shared" si="411"/>
        <v>0</v>
      </c>
      <c r="AJ374" s="499"/>
      <c r="AK374" s="517"/>
      <c r="AL374" s="528"/>
      <c r="AM374" s="499"/>
      <c r="AN374" s="491"/>
      <c r="AO374" s="516"/>
      <c r="AP374" s="527"/>
      <c r="AQ374" s="216"/>
      <c r="AR374" s="379"/>
      <c r="AS374" s="216"/>
      <c r="AT374" s="216"/>
      <c r="AU374" s="216"/>
      <c r="AV374" s="216"/>
      <c r="AW374" s="216"/>
      <c r="AX374" s="216"/>
      <c r="AY374" s="568"/>
      <c r="AZ374" s="565"/>
      <c r="BA374" s="47" t="str">
        <f t="shared" si="460"/>
        <v>No aplica</v>
      </c>
      <c r="BB374" s="559"/>
      <c r="BC374" s="47" t="str">
        <f t="shared" si="461"/>
        <v>No aplica</v>
      </c>
      <c r="BD374" s="200" t="str">
        <f t="shared" si="412"/>
        <v>No aplica</v>
      </c>
      <c r="BE374" s="559"/>
      <c r="BF374" s="562"/>
      <c r="BG374" s="559"/>
      <c r="BH374" s="556"/>
      <c r="BI374" s="559"/>
    </row>
    <row r="375" spans="1:61" ht="15.75" hidden="1" customHeight="1" thickBot="1" x14ac:dyDescent="0.25">
      <c r="A375" s="570"/>
      <c r="B375" s="220">
        <f t="shared" si="491"/>
        <v>7</v>
      </c>
      <c r="C375" s="262"/>
      <c r="D375" s="262"/>
      <c r="E375" s="132"/>
      <c r="F375" s="544"/>
      <c r="G375" s="263"/>
      <c r="H375" s="543"/>
      <c r="I375" s="541"/>
      <c r="J375" s="542"/>
      <c r="K375" s="543"/>
      <c r="L375" s="491"/>
      <c r="M375" s="488"/>
      <c r="N375" s="527"/>
      <c r="O375" s="381"/>
      <c r="P375" s="126"/>
      <c r="Q375" s="120"/>
      <c r="R375" s="361"/>
      <c r="S375" s="381"/>
      <c r="T375" s="364">
        <f t="shared" si="404"/>
        <v>0</v>
      </c>
      <c r="U375" s="381"/>
      <c r="V375" s="364">
        <f t="shared" si="405"/>
        <v>0</v>
      </c>
      <c r="W375" s="381"/>
      <c r="X375" s="364">
        <f t="shared" si="406"/>
        <v>0</v>
      </c>
      <c r="Y375" s="381"/>
      <c r="Z375" s="364">
        <f t="shared" si="407"/>
        <v>0</v>
      </c>
      <c r="AA375" s="381"/>
      <c r="AB375" s="364">
        <f t="shared" si="408"/>
        <v>0</v>
      </c>
      <c r="AC375" s="381"/>
      <c r="AD375" s="364">
        <f t="shared" si="409"/>
        <v>0</v>
      </c>
      <c r="AE375" s="381"/>
      <c r="AF375" s="364">
        <f t="shared" si="410"/>
        <v>0</v>
      </c>
      <c r="AG375" s="127">
        <f t="shared" si="429"/>
        <v>0</v>
      </c>
      <c r="AH375" s="218" t="str">
        <f t="shared" si="413"/>
        <v/>
      </c>
      <c r="AI375" s="242">
        <f t="shared" si="411"/>
        <v>0</v>
      </c>
      <c r="AJ375" s="499"/>
      <c r="AK375" s="517"/>
      <c r="AL375" s="528"/>
      <c r="AM375" s="499"/>
      <c r="AN375" s="491"/>
      <c r="AO375" s="516"/>
      <c r="AP375" s="527"/>
      <c r="AQ375" s="216"/>
      <c r="AR375" s="379"/>
      <c r="AS375" s="216"/>
      <c r="AT375" s="216"/>
      <c r="AU375" s="216"/>
      <c r="AV375" s="216"/>
      <c r="AW375" s="216"/>
      <c r="AX375" s="216"/>
      <c r="AY375" s="568"/>
      <c r="AZ375" s="565"/>
      <c r="BA375" s="47" t="str">
        <f t="shared" si="460"/>
        <v>No aplica</v>
      </c>
      <c r="BB375" s="559"/>
      <c r="BC375" s="47" t="str">
        <f t="shared" si="461"/>
        <v>No aplica</v>
      </c>
      <c r="BD375" s="200" t="str">
        <f t="shared" si="412"/>
        <v>No aplica</v>
      </c>
      <c r="BE375" s="559"/>
      <c r="BF375" s="562"/>
      <c r="BG375" s="559"/>
      <c r="BH375" s="556"/>
      <c r="BI375" s="559"/>
    </row>
    <row r="376" spans="1:61" ht="15.75" hidden="1" customHeight="1" thickBot="1" x14ac:dyDescent="0.25">
      <c r="A376" s="570"/>
      <c r="B376" s="220">
        <f t="shared" si="491"/>
        <v>8</v>
      </c>
      <c r="C376" s="262"/>
      <c r="D376" s="262"/>
      <c r="E376" s="132"/>
      <c r="F376" s="544"/>
      <c r="G376" s="263"/>
      <c r="H376" s="543"/>
      <c r="I376" s="541"/>
      <c r="J376" s="542"/>
      <c r="K376" s="543"/>
      <c r="L376" s="491"/>
      <c r="M376" s="488"/>
      <c r="N376" s="527"/>
      <c r="O376" s="381"/>
      <c r="P376" s="126"/>
      <c r="Q376" s="120"/>
      <c r="R376" s="361"/>
      <c r="S376" s="381"/>
      <c r="T376" s="364">
        <f t="shared" si="404"/>
        <v>0</v>
      </c>
      <c r="U376" s="381"/>
      <c r="V376" s="364">
        <f t="shared" si="405"/>
        <v>0</v>
      </c>
      <c r="W376" s="381"/>
      <c r="X376" s="364">
        <f t="shared" si="406"/>
        <v>0</v>
      </c>
      <c r="Y376" s="381"/>
      <c r="Z376" s="364">
        <f t="shared" si="407"/>
        <v>0</v>
      </c>
      <c r="AA376" s="381"/>
      <c r="AB376" s="364">
        <f t="shared" si="408"/>
        <v>0</v>
      </c>
      <c r="AC376" s="381"/>
      <c r="AD376" s="364">
        <f t="shared" si="409"/>
        <v>0</v>
      </c>
      <c r="AE376" s="381"/>
      <c r="AF376" s="364">
        <f t="shared" si="410"/>
        <v>0</v>
      </c>
      <c r="AG376" s="127">
        <f t="shared" si="429"/>
        <v>0</v>
      </c>
      <c r="AH376" s="218" t="str">
        <f t="shared" si="413"/>
        <v/>
      </c>
      <c r="AI376" s="242">
        <f t="shared" si="411"/>
        <v>0</v>
      </c>
      <c r="AJ376" s="499"/>
      <c r="AK376" s="517"/>
      <c r="AL376" s="528"/>
      <c r="AM376" s="499"/>
      <c r="AN376" s="491"/>
      <c r="AO376" s="516"/>
      <c r="AP376" s="527"/>
      <c r="AQ376" s="216"/>
      <c r="AR376" s="379"/>
      <c r="AS376" s="216"/>
      <c r="AT376" s="216"/>
      <c r="AU376" s="216"/>
      <c r="AV376" s="216"/>
      <c r="AW376" s="216"/>
      <c r="AX376" s="216"/>
      <c r="AY376" s="568"/>
      <c r="AZ376" s="565"/>
      <c r="BA376" s="47" t="str">
        <f t="shared" si="460"/>
        <v>No aplica</v>
      </c>
      <c r="BB376" s="559"/>
      <c r="BC376" s="47" t="str">
        <f t="shared" si="461"/>
        <v>No aplica</v>
      </c>
      <c r="BD376" s="200" t="str">
        <f t="shared" si="412"/>
        <v>No aplica</v>
      </c>
      <c r="BE376" s="559"/>
      <c r="BF376" s="562"/>
      <c r="BG376" s="559"/>
      <c r="BH376" s="556"/>
      <c r="BI376" s="559"/>
    </row>
    <row r="377" spans="1:61" ht="15.75" hidden="1" customHeight="1" thickBot="1" x14ac:dyDescent="0.25">
      <c r="A377" s="570"/>
      <c r="B377" s="220">
        <f t="shared" si="491"/>
        <v>9</v>
      </c>
      <c r="C377" s="262"/>
      <c r="D377" s="262"/>
      <c r="E377" s="132"/>
      <c r="F377" s="544"/>
      <c r="G377" s="263"/>
      <c r="H377" s="543"/>
      <c r="I377" s="541"/>
      <c r="J377" s="542"/>
      <c r="K377" s="543"/>
      <c r="L377" s="492"/>
      <c r="M377" s="489"/>
      <c r="N377" s="527"/>
      <c r="O377" s="381"/>
      <c r="P377" s="126"/>
      <c r="Q377" s="120"/>
      <c r="R377" s="361"/>
      <c r="S377" s="381"/>
      <c r="T377" s="364">
        <f t="shared" si="404"/>
        <v>0</v>
      </c>
      <c r="U377" s="381"/>
      <c r="V377" s="364">
        <f t="shared" si="405"/>
        <v>0</v>
      </c>
      <c r="W377" s="381"/>
      <c r="X377" s="364">
        <f t="shared" si="406"/>
        <v>0</v>
      </c>
      <c r="Y377" s="381"/>
      <c r="Z377" s="364">
        <f t="shared" si="407"/>
        <v>0</v>
      </c>
      <c r="AA377" s="381"/>
      <c r="AB377" s="364">
        <f t="shared" si="408"/>
        <v>0</v>
      </c>
      <c r="AC377" s="381"/>
      <c r="AD377" s="364">
        <f t="shared" si="409"/>
        <v>0</v>
      </c>
      <c r="AE377" s="381"/>
      <c r="AF377" s="364">
        <f t="shared" si="410"/>
        <v>0</v>
      </c>
      <c r="AG377" s="127">
        <f t="shared" si="429"/>
        <v>0</v>
      </c>
      <c r="AH377" s="218" t="str">
        <f t="shared" si="413"/>
        <v/>
      </c>
      <c r="AI377" s="242">
        <f t="shared" si="411"/>
        <v>0</v>
      </c>
      <c r="AJ377" s="499"/>
      <c r="AK377" s="517"/>
      <c r="AL377" s="528"/>
      <c r="AM377" s="499"/>
      <c r="AN377" s="491"/>
      <c r="AO377" s="516"/>
      <c r="AP377" s="527"/>
      <c r="AQ377" s="216"/>
      <c r="AR377" s="379"/>
      <c r="AS377" s="216"/>
      <c r="AT377" s="216"/>
      <c r="AU377" s="216"/>
      <c r="AV377" s="216"/>
      <c r="AW377" s="216"/>
      <c r="AX377" s="216"/>
      <c r="AY377" s="568"/>
      <c r="AZ377" s="566"/>
      <c r="BA377" s="47" t="str">
        <f t="shared" si="460"/>
        <v>No aplica</v>
      </c>
      <c r="BB377" s="560"/>
      <c r="BC377" s="47" t="str">
        <f t="shared" si="461"/>
        <v>No aplica</v>
      </c>
      <c r="BD377" s="200" t="str">
        <f t="shared" si="412"/>
        <v>No aplica</v>
      </c>
      <c r="BE377" s="560"/>
      <c r="BF377" s="563"/>
      <c r="BG377" s="560"/>
      <c r="BH377" s="557"/>
      <c r="BI377" s="560"/>
    </row>
    <row r="378" spans="1:61" ht="15.75" hidden="1" customHeight="1" thickBot="1" x14ac:dyDescent="0.3">
      <c r="A378" s="570" t="s">
        <v>245</v>
      </c>
      <c r="B378" s="220">
        <v>1</v>
      </c>
      <c r="C378" s="262"/>
      <c r="D378" s="262"/>
      <c r="E378" s="223"/>
      <c r="F378" s="544"/>
      <c r="G378" s="223"/>
      <c r="H378" s="543"/>
      <c r="I378" s="541" t="str">
        <f t="shared" ref="I378" si="492">IF(H378=5,"Mas de una vez al año",IF(H378=4,"Al menos una vez en el ultimo año",IF(H378=3,"Al menos una vez en los ultimos 2 años",IF(H378=2,"Al menos una vez en los ultimos 5 años","No se ha presentado en los ultimos 5 años"))))</f>
        <v>No se ha presentado en los ultimos 5 años</v>
      </c>
      <c r="J378" s="542" t="str">
        <f>CONCATENATE(H$243,K$243)</f>
        <v/>
      </c>
      <c r="K378" s="543"/>
      <c r="L378" s="490" t="str">
        <f t="shared" ref="L378" si="493">IF(AM378=5,"Catastrófico - Tendría desastrosas consecuencias o efectos sobre la institución",IF(AM378=4,"Mayor - Tendría altas consecuencias o efectos sobre la institución",IF(AM378=3,"Moderado - Tendría medianas consecuencias o efectos sobre la institución",IF(AM378=2,"Menos - Tendría bajo impacto o efecto sobre la institución",IF(AM378=1,"Insignificante - tendría consecuencias o efectos mínimos en la institución","Digite Valor entre 1 y 5")))))</f>
        <v>Digite Valor entre 1 y 5</v>
      </c>
      <c r="M378" s="487" t="str">
        <f t="shared" ref="M378" si="494">IF(L378="Digite Valor entre 1 y 5","",IF(L378="Digite Valor entre 1 y 5","",IF(COUNTIF(CH$10:CH$17,CONCATENATE(H378,K378)),CH$9,IF(COUNTIF(CI$10:CI$17,CONCATENATE(H378,K378)),CI$9,IF(COUNTIF(CJ$10:CJ$13,CONCATENATE(H378,K378)),CJ$9,CK$9)))))</f>
        <v/>
      </c>
      <c r="N378" s="527" t="str">
        <f t="shared" ref="N378" si="495">IF(M378=CH$9,"E",IF(M378=CI$9,"A",IF(M378=CJ$9,"M",IF(M378=CK$9,"B",""))))</f>
        <v/>
      </c>
      <c r="O378" s="381"/>
      <c r="P378" s="309"/>
      <c r="Q378" s="120"/>
      <c r="R378" s="361"/>
      <c r="S378" s="381"/>
      <c r="T378" s="364">
        <f t="shared" si="404"/>
        <v>0</v>
      </c>
      <c r="U378" s="381"/>
      <c r="V378" s="364">
        <f t="shared" si="405"/>
        <v>0</v>
      </c>
      <c r="W378" s="381"/>
      <c r="X378" s="364">
        <f t="shared" si="406"/>
        <v>0</v>
      </c>
      <c r="Y378" s="381"/>
      <c r="Z378" s="364">
        <f t="shared" si="407"/>
        <v>0</v>
      </c>
      <c r="AA378" s="381"/>
      <c r="AB378" s="364">
        <f t="shared" si="408"/>
        <v>0</v>
      </c>
      <c r="AC378" s="381"/>
      <c r="AD378" s="364">
        <f t="shared" si="409"/>
        <v>0</v>
      </c>
      <c r="AE378" s="381"/>
      <c r="AF378" s="364">
        <f t="shared" si="410"/>
        <v>0</v>
      </c>
      <c r="AG378" s="127">
        <f t="shared" si="429"/>
        <v>0</v>
      </c>
      <c r="AH378" s="218" t="str">
        <f t="shared" si="413"/>
        <v/>
      </c>
      <c r="AI378" s="242">
        <f t="shared" si="411"/>
        <v>0</v>
      </c>
      <c r="AJ378" s="499" t="str">
        <f t="shared" ref="AJ378" si="496">BG378</f>
        <v/>
      </c>
      <c r="AK378" s="517" t="str">
        <f t="shared" ref="AK378" si="497">IF(AJ378=5,"Mas de una vez al año",IF(AJ378=4,"Al menos una vez en el ultimo año",IF(AJ378=3,"Al menos una vez en los ultimos 2 años",IF(AJ378=2,"Al menos una vez en los ultimos 5 años","No se ha presentado en los ultimos 5 años"))))</f>
        <v>No se ha presentado en los ultimos 5 años</v>
      </c>
      <c r="AL378" s="528">
        <f t="shared" ref="AL378" si="498">BJ378</f>
        <v>0</v>
      </c>
      <c r="AM378" s="499" t="str">
        <f t="shared" ref="AM378" si="499">BI378</f>
        <v/>
      </c>
      <c r="AN378" s="491" t="str">
        <f t="shared" ref="AN378" si="500">IF(AM378=5,"Catastrófico - Tendría desastrosas consecuencias o efectos sobre la institución",IF(AM378=4,"Mayor - Tendría altas consecuencias o efectos sobre la institución",IF(AM378=3,"Moderado - Tendría medianas consecuencias o efectos sobre la institución",IF(AM378=2,"Menos - Tendría bajo impacto o efecto sobre la institución",IF(AM378=1,"Insignificante - tendría consecuencias o efectos mínimos en la institución","Digite Valor entre 1 y 5")))))</f>
        <v>Digite Valor entre 1 y 5</v>
      </c>
      <c r="AO378" s="516" t="str">
        <f>IF(AN378="Digite Valor entre 1 y 5","",IF(COUNTIF(CJ$10:CJ$17,CONCATENATE(AJ378,AM378)),DK$9,IF(COUNTIF(CK$10:CK$17,CONCATENATE(AJ378,AM378)),DL$9,IF(COUNTIF(DM$10:DM$13,CONCATENATE(AJ378,AM378)),DM$9,DN$9))))</f>
        <v/>
      </c>
      <c r="AP378" s="527" t="str">
        <f>IF(AO378=DK$9,"E",IF(AO378=DL$9,"A",IF(AO378=DM$9,"M",IF(AO378=DN$9,"B",""))))</f>
        <v>E</v>
      </c>
      <c r="AQ378" s="217"/>
      <c r="AR378" s="379"/>
      <c r="AS378" s="370"/>
      <c r="AT378" s="375"/>
      <c r="AU378" s="56"/>
      <c r="AV378" s="331"/>
      <c r="AW378" s="375"/>
      <c r="AX378" s="350"/>
      <c r="AY378" s="568"/>
      <c r="AZ378" s="564">
        <f>H378</f>
        <v>0</v>
      </c>
      <c r="BA378" s="47" t="str">
        <f t="shared" si="460"/>
        <v>No aplica</v>
      </c>
      <c r="BB378" s="558">
        <f>K378</f>
        <v>0</v>
      </c>
      <c r="BC378" s="47" t="str">
        <f t="shared" si="461"/>
        <v>No aplica</v>
      </c>
      <c r="BD378" s="200" t="str">
        <f t="shared" si="412"/>
        <v>No aplica0</v>
      </c>
      <c r="BE378" s="567" t="str">
        <f t="shared" ref="BE378" si="501">IF(R378="","",SUMIF(R378:R386,"Afecta la Probabilidad",BA378:BA386))</f>
        <v/>
      </c>
      <c r="BF378" s="561" t="str">
        <f t="shared" ref="BF378" si="502">IF(R378="","",SUMIF(R378:R386,"Afecta el Impacto",BC378:BC386))</f>
        <v/>
      </c>
      <c r="BG378" s="558" t="str">
        <f t="shared" ref="BG378" si="503">IF(BE378="","",IF(H378-BE378&lt;=0,1,H378-BE378))</f>
        <v/>
      </c>
      <c r="BH378" s="555" t="str">
        <f t="shared" ref="BH378" si="504">CONCATENATE(BG378,BI378)</f>
        <v/>
      </c>
      <c r="BI378" s="558" t="str">
        <f t="shared" ref="BI378" si="505">IF(K378="","",IF(K378-BF378&lt;0,1,K378-BF378))</f>
        <v/>
      </c>
    </row>
    <row r="379" spans="1:61" ht="15.75" hidden="1" customHeight="1" thickBot="1" x14ac:dyDescent="0.25">
      <c r="A379" s="570"/>
      <c r="B379" s="220">
        <f t="shared" ref="B379:B386" si="506">B378+1</f>
        <v>2</v>
      </c>
      <c r="C379" s="262"/>
      <c r="D379" s="262"/>
      <c r="E379" s="132"/>
      <c r="F379" s="544"/>
      <c r="G379" s="53"/>
      <c r="H379" s="543"/>
      <c r="I379" s="541"/>
      <c r="J379" s="542"/>
      <c r="K379" s="543"/>
      <c r="L379" s="491"/>
      <c r="M379" s="488"/>
      <c r="N379" s="527"/>
      <c r="O379" s="381"/>
      <c r="P379" s="239"/>
      <c r="Q379" s="120"/>
      <c r="R379" s="361"/>
      <c r="S379" s="381"/>
      <c r="T379" s="364">
        <f t="shared" si="404"/>
        <v>0</v>
      </c>
      <c r="U379" s="381"/>
      <c r="V379" s="364">
        <f t="shared" si="405"/>
        <v>0</v>
      </c>
      <c r="W379" s="381"/>
      <c r="X379" s="364">
        <f t="shared" si="406"/>
        <v>0</v>
      </c>
      <c r="Y379" s="381"/>
      <c r="Z379" s="364">
        <f t="shared" si="407"/>
        <v>0</v>
      </c>
      <c r="AA379" s="381"/>
      <c r="AB379" s="364">
        <f t="shared" si="408"/>
        <v>0</v>
      </c>
      <c r="AC379" s="381"/>
      <c r="AD379" s="364">
        <f t="shared" si="409"/>
        <v>0</v>
      </c>
      <c r="AE379" s="381"/>
      <c r="AF379" s="364">
        <f t="shared" si="410"/>
        <v>0</v>
      </c>
      <c r="AG379" s="127">
        <f t="shared" si="429"/>
        <v>0</v>
      </c>
      <c r="AH379" s="218" t="str">
        <f t="shared" si="413"/>
        <v/>
      </c>
      <c r="AI379" s="242">
        <f t="shared" si="411"/>
        <v>0</v>
      </c>
      <c r="AJ379" s="499"/>
      <c r="AK379" s="517"/>
      <c r="AL379" s="528"/>
      <c r="AM379" s="499"/>
      <c r="AN379" s="491"/>
      <c r="AO379" s="516"/>
      <c r="AP379" s="527"/>
      <c r="AQ379" s="328"/>
      <c r="AR379" s="379"/>
      <c r="AS379" s="370"/>
      <c r="AT379" s="375"/>
      <c r="AU379" s="56"/>
      <c r="AV379" s="56"/>
      <c r="AW379" s="375"/>
      <c r="AX379" s="350"/>
      <c r="AY379" s="568"/>
      <c r="AZ379" s="565"/>
      <c r="BA379" s="47" t="str">
        <f t="shared" si="460"/>
        <v>No aplica</v>
      </c>
      <c r="BB379" s="559"/>
      <c r="BC379" s="47" t="str">
        <f t="shared" si="461"/>
        <v>No aplica</v>
      </c>
      <c r="BD379" s="200" t="str">
        <f t="shared" si="412"/>
        <v>No aplica</v>
      </c>
      <c r="BE379" s="559"/>
      <c r="BF379" s="562"/>
      <c r="BG379" s="559"/>
      <c r="BH379" s="556"/>
      <c r="BI379" s="559"/>
    </row>
    <row r="380" spans="1:61" ht="15.75" hidden="1" customHeight="1" thickBot="1" x14ac:dyDescent="0.25">
      <c r="A380" s="570"/>
      <c r="B380" s="220">
        <f t="shared" si="506"/>
        <v>3</v>
      </c>
      <c r="C380" s="262"/>
      <c r="D380" s="262"/>
      <c r="E380" s="132"/>
      <c r="F380" s="544"/>
      <c r="G380" s="263"/>
      <c r="H380" s="543"/>
      <c r="I380" s="541"/>
      <c r="J380" s="542"/>
      <c r="K380" s="543"/>
      <c r="L380" s="491"/>
      <c r="M380" s="488"/>
      <c r="N380" s="527"/>
      <c r="O380" s="381"/>
      <c r="P380" s="239"/>
      <c r="Q380" s="120"/>
      <c r="R380" s="361"/>
      <c r="S380" s="381"/>
      <c r="T380" s="364">
        <f t="shared" si="404"/>
        <v>0</v>
      </c>
      <c r="U380" s="381"/>
      <c r="V380" s="364">
        <f t="shared" si="405"/>
        <v>0</v>
      </c>
      <c r="W380" s="381"/>
      <c r="X380" s="364">
        <f t="shared" si="406"/>
        <v>0</v>
      </c>
      <c r="Y380" s="381"/>
      <c r="Z380" s="364">
        <f t="shared" si="407"/>
        <v>0</v>
      </c>
      <c r="AA380" s="381"/>
      <c r="AB380" s="364">
        <f t="shared" si="408"/>
        <v>0</v>
      </c>
      <c r="AC380" s="381"/>
      <c r="AD380" s="364">
        <f t="shared" si="409"/>
        <v>0</v>
      </c>
      <c r="AE380" s="381"/>
      <c r="AF380" s="364">
        <f t="shared" si="410"/>
        <v>0</v>
      </c>
      <c r="AG380" s="127">
        <f t="shared" si="429"/>
        <v>0</v>
      </c>
      <c r="AH380" s="218" t="str">
        <f t="shared" si="413"/>
        <v/>
      </c>
      <c r="AI380" s="242">
        <f t="shared" si="411"/>
        <v>0</v>
      </c>
      <c r="AJ380" s="499"/>
      <c r="AK380" s="517"/>
      <c r="AL380" s="528"/>
      <c r="AM380" s="499"/>
      <c r="AN380" s="491"/>
      <c r="AO380" s="516"/>
      <c r="AP380" s="527"/>
      <c r="AQ380" s="217"/>
      <c r="AR380" s="379"/>
      <c r="AS380" s="370"/>
      <c r="AT380" s="375"/>
      <c r="AU380" s="56"/>
      <c r="AV380" s="56"/>
      <c r="AW380" s="217"/>
      <c r="AX380" s="217"/>
      <c r="AY380" s="568"/>
      <c r="AZ380" s="565"/>
      <c r="BA380" s="47" t="str">
        <f t="shared" si="460"/>
        <v>No aplica</v>
      </c>
      <c r="BB380" s="559"/>
      <c r="BC380" s="47" t="str">
        <f t="shared" si="461"/>
        <v>No aplica</v>
      </c>
      <c r="BD380" s="200" t="str">
        <f t="shared" si="412"/>
        <v>No aplica</v>
      </c>
      <c r="BE380" s="559"/>
      <c r="BF380" s="562"/>
      <c r="BG380" s="559"/>
      <c r="BH380" s="556"/>
      <c r="BI380" s="559"/>
    </row>
    <row r="381" spans="1:61" ht="15.75" hidden="1" customHeight="1" thickBot="1" x14ac:dyDescent="0.25">
      <c r="A381" s="570"/>
      <c r="B381" s="220">
        <f t="shared" si="506"/>
        <v>4</v>
      </c>
      <c r="C381" s="262"/>
      <c r="D381" s="262"/>
      <c r="E381" s="132"/>
      <c r="F381" s="544"/>
      <c r="G381" s="263"/>
      <c r="H381" s="543"/>
      <c r="I381" s="541"/>
      <c r="J381" s="542"/>
      <c r="K381" s="543"/>
      <c r="L381" s="491"/>
      <c r="M381" s="488"/>
      <c r="N381" s="527"/>
      <c r="O381" s="381"/>
      <c r="P381" s="134"/>
      <c r="Q381" s="120"/>
      <c r="R381" s="361"/>
      <c r="S381" s="381"/>
      <c r="T381" s="364">
        <f t="shared" si="404"/>
        <v>0</v>
      </c>
      <c r="U381" s="381"/>
      <c r="V381" s="364">
        <f t="shared" si="405"/>
        <v>0</v>
      </c>
      <c r="W381" s="381"/>
      <c r="X381" s="364">
        <f t="shared" si="406"/>
        <v>0</v>
      </c>
      <c r="Y381" s="381"/>
      <c r="Z381" s="364">
        <f t="shared" si="407"/>
        <v>0</v>
      </c>
      <c r="AA381" s="381"/>
      <c r="AB381" s="364">
        <f t="shared" si="408"/>
        <v>0</v>
      </c>
      <c r="AC381" s="381"/>
      <c r="AD381" s="364">
        <f t="shared" si="409"/>
        <v>0</v>
      </c>
      <c r="AE381" s="381"/>
      <c r="AF381" s="364">
        <f t="shared" si="410"/>
        <v>0</v>
      </c>
      <c r="AG381" s="127">
        <f t="shared" si="429"/>
        <v>0</v>
      </c>
      <c r="AH381" s="218" t="str">
        <f t="shared" si="413"/>
        <v/>
      </c>
      <c r="AI381" s="242">
        <f t="shared" si="411"/>
        <v>0</v>
      </c>
      <c r="AJ381" s="499"/>
      <c r="AK381" s="517"/>
      <c r="AL381" s="528"/>
      <c r="AM381" s="499"/>
      <c r="AN381" s="491"/>
      <c r="AO381" s="516"/>
      <c r="AP381" s="527"/>
      <c r="AQ381" s="216"/>
      <c r="AR381" s="379"/>
      <c r="AS381" s="216"/>
      <c r="AT381" s="216"/>
      <c r="AU381" s="216"/>
      <c r="AV381" s="216"/>
      <c r="AW381" s="216"/>
      <c r="AX381" s="216"/>
      <c r="AY381" s="568"/>
      <c r="AZ381" s="565"/>
      <c r="BA381" s="47" t="str">
        <f t="shared" si="460"/>
        <v>No aplica</v>
      </c>
      <c r="BB381" s="559"/>
      <c r="BC381" s="47" t="str">
        <f t="shared" si="461"/>
        <v>No aplica</v>
      </c>
      <c r="BD381" s="200" t="str">
        <f t="shared" si="412"/>
        <v>No aplica</v>
      </c>
      <c r="BE381" s="559"/>
      <c r="BF381" s="562"/>
      <c r="BG381" s="559"/>
      <c r="BH381" s="556"/>
      <c r="BI381" s="559"/>
    </row>
    <row r="382" spans="1:61" ht="15.75" hidden="1" customHeight="1" thickBot="1" x14ac:dyDescent="0.25">
      <c r="A382" s="570"/>
      <c r="B382" s="220">
        <f t="shared" si="506"/>
        <v>5</v>
      </c>
      <c r="C382" s="262"/>
      <c r="D382" s="262"/>
      <c r="E382" s="132"/>
      <c r="F382" s="544"/>
      <c r="G382" s="263"/>
      <c r="H382" s="543"/>
      <c r="I382" s="541"/>
      <c r="J382" s="542"/>
      <c r="K382" s="543"/>
      <c r="L382" s="491"/>
      <c r="M382" s="488"/>
      <c r="N382" s="527"/>
      <c r="O382" s="381"/>
      <c r="P382" s="126"/>
      <c r="Q382" s="120"/>
      <c r="R382" s="361"/>
      <c r="S382" s="381"/>
      <c r="T382" s="364">
        <f t="shared" si="404"/>
        <v>0</v>
      </c>
      <c r="U382" s="381"/>
      <c r="V382" s="364">
        <f t="shared" si="405"/>
        <v>0</v>
      </c>
      <c r="W382" s="381"/>
      <c r="X382" s="364">
        <f t="shared" si="406"/>
        <v>0</v>
      </c>
      <c r="Y382" s="381"/>
      <c r="Z382" s="364">
        <f t="shared" si="407"/>
        <v>0</v>
      </c>
      <c r="AA382" s="381"/>
      <c r="AB382" s="364">
        <f t="shared" si="408"/>
        <v>0</v>
      </c>
      <c r="AC382" s="381"/>
      <c r="AD382" s="364">
        <f t="shared" si="409"/>
        <v>0</v>
      </c>
      <c r="AE382" s="381"/>
      <c r="AF382" s="364">
        <f t="shared" si="410"/>
        <v>0</v>
      </c>
      <c r="AG382" s="127">
        <f t="shared" si="429"/>
        <v>0</v>
      </c>
      <c r="AH382" s="218" t="str">
        <f t="shared" si="413"/>
        <v/>
      </c>
      <c r="AI382" s="242">
        <f t="shared" si="411"/>
        <v>0</v>
      </c>
      <c r="AJ382" s="499"/>
      <c r="AK382" s="517"/>
      <c r="AL382" s="528"/>
      <c r="AM382" s="499"/>
      <c r="AN382" s="491"/>
      <c r="AO382" s="516"/>
      <c r="AP382" s="527"/>
      <c r="AQ382" s="216"/>
      <c r="AR382" s="379"/>
      <c r="AS382" s="216"/>
      <c r="AT382" s="216"/>
      <c r="AU382" s="216"/>
      <c r="AV382" s="216"/>
      <c r="AW382" s="216"/>
      <c r="AX382" s="216"/>
      <c r="AY382" s="568"/>
      <c r="AZ382" s="565"/>
      <c r="BA382" s="47" t="str">
        <f t="shared" si="460"/>
        <v>No aplica</v>
      </c>
      <c r="BB382" s="559"/>
      <c r="BC382" s="47" t="str">
        <f t="shared" si="461"/>
        <v>No aplica</v>
      </c>
      <c r="BD382" s="200" t="str">
        <f t="shared" si="412"/>
        <v>No aplica</v>
      </c>
      <c r="BE382" s="559"/>
      <c r="BF382" s="562"/>
      <c r="BG382" s="559"/>
      <c r="BH382" s="556"/>
      <c r="BI382" s="559"/>
    </row>
    <row r="383" spans="1:61" ht="15.75" hidden="1" customHeight="1" thickBot="1" x14ac:dyDescent="0.25">
      <c r="A383" s="570"/>
      <c r="B383" s="220">
        <f t="shared" si="506"/>
        <v>6</v>
      </c>
      <c r="C383" s="262"/>
      <c r="D383" s="262"/>
      <c r="E383" s="132"/>
      <c r="F383" s="544"/>
      <c r="G383" s="263"/>
      <c r="H383" s="543"/>
      <c r="I383" s="541"/>
      <c r="J383" s="542"/>
      <c r="K383" s="543"/>
      <c r="L383" s="491"/>
      <c r="M383" s="488"/>
      <c r="N383" s="527"/>
      <c r="O383" s="381"/>
      <c r="P383" s="126"/>
      <c r="Q383" s="120"/>
      <c r="R383" s="361"/>
      <c r="S383" s="381"/>
      <c r="T383" s="364">
        <f t="shared" si="404"/>
        <v>0</v>
      </c>
      <c r="U383" s="381"/>
      <c r="V383" s="364">
        <f t="shared" si="405"/>
        <v>0</v>
      </c>
      <c r="W383" s="381"/>
      <c r="X383" s="364">
        <f t="shared" si="406"/>
        <v>0</v>
      </c>
      <c r="Y383" s="381"/>
      <c r="Z383" s="364">
        <f t="shared" si="407"/>
        <v>0</v>
      </c>
      <c r="AA383" s="381"/>
      <c r="AB383" s="364">
        <f t="shared" si="408"/>
        <v>0</v>
      </c>
      <c r="AC383" s="381"/>
      <c r="AD383" s="364">
        <f t="shared" si="409"/>
        <v>0</v>
      </c>
      <c r="AE383" s="381"/>
      <c r="AF383" s="364">
        <f t="shared" si="410"/>
        <v>0</v>
      </c>
      <c r="AG383" s="127">
        <f t="shared" si="429"/>
        <v>0</v>
      </c>
      <c r="AH383" s="218" t="str">
        <f t="shared" si="413"/>
        <v/>
      </c>
      <c r="AI383" s="242">
        <f t="shared" si="411"/>
        <v>0</v>
      </c>
      <c r="AJ383" s="499"/>
      <c r="AK383" s="517"/>
      <c r="AL383" s="528"/>
      <c r="AM383" s="499"/>
      <c r="AN383" s="491"/>
      <c r="AO383" s="516"/>
      <c r="AP383" s="527"/>
      <c r="AQ383" s="216"/>
      <c r="AR383" s="379"/>
      <c r="AS383" s="216"/>
      <c r="AT383" s="216"/>
      <c r="AU383" s="216"/>
      <c r="AV383" s="216"/>
      <c r="AW383" s="216"/>
      <c r="AX383" s="216"/>
      <c r="AY383" s="568"/>
      <c r="AZ383" s="565"/>
      <c r="BA383" s="47" t="str">
        <f t="shared" si="460"/>
        <v>No aplica</v>
      </c>
      <c r="BB383" s="559"/>
      <c r="BC383" s="47" t="str">
        <f t="shared" si="461"/>
        <v>No aplica</v>
      </c>
      <c r="BD383" s="200" t="str">
        <f t="shared" si="412"/>
        <v>No aplica</v>
      </c>
      <c r="BE383" s="559"/>
      <c r="BF383" s="562"/>
      <c r="BG383" s="559"/>
      <c r="BH383" s="556"/>
      <c r="BI383" s="559"/>
    </row>
    <row r="384" spans="1:61" ht="15.75" hidden="1" customHeight="1" thickBot="1" x14ac:dyDescent="0.25">
      <c r="A384" s="570"/>
      <c r="B384" s="220">
        <f t="shared" si="506"/>
        <v>7</v>
      </c>
      <c r="C384" s="262"/>
      <c r="D384" s="262"/>
      <c r="E384" s="132"/>
      <c r="F384" s="544"/>
      <c r="G384" s="263"/>
      <c r="H384" s="543"/>
      <c r="I384" s="541"/>
      <c r="J384" s="542"/>
      <c r="K384" s="543"/>
      <c r="L384" s="491"/>
      <c r="M384" s="488"/>
      <c r="N384" s="527"/>
      <c r="O384" s="381"/>
      <c r="P384" s="126"/>
      <c r="Q384" s="120"/>
      <c r="R384" s="361"/>
      <c r="S384" s="381"/>
      <c r="T384" s="364">
        <f t="shared" si="404"/>
        <v>0</v>
      </c>
      <c r="U384" s="381"/>
      <c r="V384" s="364">
        <f t="shared" si="405"/>
        <v>0</v>
      </c>
      <c r="W384" s="381"/>
      <c r="X384" s="364">
        <f t="shared" si="406"/>
        <v>0</v>
      </c>
      <c r="Y384" s="381"/>
      <c r="Z384" s="364">
        <f t="shared" si="407"/>
        <v>0</v>
      </c>
      <c r="AA384" s="381"/>
      <c r="AB384" s="364">
        <f t="shared" si="408"/>
        <v>0</v>
      </c>
      <c r="AC384" s="381"/>
      <c r="AD384" s="364">
        <f t="shared" si="409"/>
        <v>0</v>
      </c>
      <c r="AE384" s="381"/>
      <c r="AF384" s="364">
        <f t="shared" si="410"/>
        <v>0</v>
      </c>
      <c r="AG384" s="127">
        <f t="shared" si="429"/>
        <v>0</v>
      </c>
      <c r="AH384" s="218" t="str">
        <f t="shared" si="413"/>
        <v/>
      </c>
      <c r="AI384" s="242">
        <f t="shared" si="411"/>
        <v>0</v>
      </c>
      <c r="AJ384" s="499"/>
      <c r="AK384" s="517"/>
      <c r="AL384" s="528"/>
      <c r="AM384" s="499"/>
      <c r="AN384" s="491"/>
      <c r="AO384" s="516"/>
      <c r="AP384" s="527"/>
      <c r="AQ384" s="216"/>
      <c r="AR384" s="379"/>
      <c r="AS384" s="216"/>
      <c r="AT384" s="216"/>
      <c r="AU384" s="216"/>
      <c r="AV384" s="216"/>
      <c r="AW384" s="216"/>
      <c r="AX384" s="216"/>
      <c r="AY384" s="568"/>
      <c r="AZ384" s="565"/>
      <c r="BA384" s="47" t="str">
        <f t="shared" si="460"/>
        <v>No aplica</v>
      </c>
      <c r="BB384" s="559"/>
      <c r="BC384" s="47" t="str">
        <f t="shared" si="461"/>
        <v>No aplica</v>
      </c>
      <c r="BD384" s="200" t="str">
        <f t="shared" si="412"/>
        <v>No aplica</v>
      </c>
      <c r="BE384" s="559"/>
      <c r="BF384" s="562"/>
      <c r="BG384" s="559"/>
      <c r="BH384" s="556"/>
      <c r="BI384" s="559"/>
    </row>
    <row r="385" spans="1:61" ht="15.75" hidden="1" customHeight="1" thickBot="1" x14ac:dyDescent="0.25">
      <c r="A385" s="570"/>
      <c r="B385" s="220">
        <f t="shared" si="506"/>
        <v>8</v>
      </c>
      <c r="C385" s="262"/>
      <c r="D385" s="262"/>
      <c r="E385" s="132"/>
      <c r="F385" s="544"/>
      <c r="G385" s="263"/>
      <c r="H385" s="543"/>
      <c r="I385" s="541"/>
      <c r="J385" s="542"/>
      <c r="K385" s="543"/>
      <c r="L385" s="491"/>
      <c r="M385" s="488"/>
      <c r="N385" s="527"/>
      <c r="O385" s="381"/>
      <c r="P385" s="126"/>
      <c r="Q385" s="120"/>
      <c r="R385" s="361"/>
      <c r="S385" s="381"/>
      <c r="T385" s="364">
        <f t="shared" si="404"/>
        <v>0</v>
      </c>
      <c r="U385" s="381"/>
      <c r="V385" s="364">
        <f t="shared" si="405"/>
        <v>0</v>
      </c>
      <c r="W385" s="381"/>
      <c r="X385" s="364">
        <f t="shared" si="406"/>
        <v>0</v>
      </c>
      <c r="Y385" s="381"/>
      <c r="Z385" s="364">
        <f t="shared" si="407"/>
        <v>0</v>
      </c>
      <c r="AA385" s="381"/>
      <c r="AB385" s="364">
        <f t="shared" si="408"/>
        <v>0</v>
      </c>
      <c r="AC385" s="381"/>
      <c r="AD385" s="364">
        <f t="shared" si="409"/>
        <v>0</v>
      </c>
      <c r="AE385" s="381"/>
      <c r="AF385" s="364">
        <f t="shared" si="410"/>
        <v>0</v>
      </c>
      <c r="AG385" s="127">
        <f t="shared" si="429"/>
        <v>0</v>
      </c>
      <c r="AH385" s="218" t="str">
        <f t="shared" si="413"/>
        <v/>
      </c>
      <c r="AI385" s="242">
        <f t="shared" si="411"/>
        <v>0</v>
      </c>
      <c r="AJ385" s="499"/>
      <c r="AK385" s="517"/>
      <c r="AL385" s="528"/>
      <c r="AM385" s="499"/>
      <c r="AN385" s="491"/>
      <c r="AO385" s="516"/>
      <c r="AP385" s="527"/>
      <c r="AQ385" s="216"/>
      <c r="AR385" s="379"/>
      <c r="AS385" s="216"/>
      <c r="AT385" s="216"/>
      <c r="AU385" s="216"/>
      <c r="AV385" s="216"/>
      <c r="AW385" s="216"/>
      <c r="AX385" s="216"/>
      <c r="AY385" s="568"/>
      <c r="AZ385" s="565"/>
      <c r="BA385" s="47" t="str">
        <f t="shared" si="460"/>
        <v>No aplica</v>
      </c>
      <c r="BB385" s="559"/>
      <c r="BC385" s="47" t="str">
        <f t="shared" si="461"/>
        <v>No aplica</v>
      </c>
      <c r="BD385" s="200" t="str">
        <f t="shared" si="412"/>
        <v>No aplica</v>
      </c>
      <c r="BE385" s="559"/>
      <c r="BF385" s="562"/>
      <c r="BG385" s="559"/>
      <c r="BH385" s="556"/>
      <c r="BI385" s="559"/>
    </row>
    <row r="386" spans="1:61" ht="15.75" hidden="1" customHeight="1" thickBot="1" x14ac:dyDescent="0.25">
      <c r="A386" s="570"/>
      <c r="B386" s="220">
        <f t="shared" si="506"/>
        <v>9</v>
      </c>
      <c r="C386" s="262"/>
      <c r="D386" s="262"/>
      <c r="E386" s="132"/>
      <c r="F386" s="544"/>
      <c r="G386" s="263"/>
      <c r="H386" s="543"/>
      <c r="I386" s="541"/>
      <c r="J386" s="542"/>
      <c r="K386" s="543"/>
      <c r="L386" s="492"/>
      <c r="M386" s="489"/>
      <c r="N386" s="527"/>
      <c r="O386" s="381"/>
      <c r="P386" s="126"/>
      <c r="Q386" s="120"/>
      <c r="R386" s="361"/>
      <c r="S386" s="381"/>
      <c r="T386" s="364">
        <f t="shared" si="404"/>
        <v>0</v>
      </c>
      <c r="U386" s="381"/>
      <c r="V386" s="364">
        <f t="shared" si="405"/>
        <v>0</v>
      </c>
      <c r="W386" s="381"/>
      <c r="X386" s="364">
        <f t="shared" si="406"/>
        <v>0</v>
      </c>
      <c r="Y386" s="381"/>
      <c r="Z386" s="364">
        <f t="shared" si="407"/>
        <v>0</v>
      </c>
      <c r="AA386" s="381"/>
      <c r="AB386" s="364">
        <f t="shared" si="408"/>
        <v>0</v>
      </c>
      <c r="AC386" s="381"/>
      <c r="AD386" s="364">
        <f t="shared" si="409"/>
        <v>0</v>
      </c>
      <c r="AE386" s="381"/>
      <c r="AF386" s="364">
        <f t="shared" si="410"/>
        <v>0</v>
      </c>
      <c r="AG386" s="127">
        <f t="shared" si="429"/>
        <v>0</v>
      </c>
      <c r="AH386" s="218" t="str">
        <f t="shared" si="413"/>
        <v/>
      </c>
      <c r="AI386" s="242">
        <f t="shared" si="411"/>
        <v>0</v>
      </c>
      <c r="AJ386" s="499"/>
      <c r="AK386" s="517"/>
      <c r="AL386" s="528"/>
      <c r="AM386" s="499"/>
      <c r="AN386" s="491"/>
      <c r="AO386" s="516"/>
      <c r="AP386" s="527"/>
      <c r="AQ386" s="216"/>
      <c r="AR386" s="379"/>
      <c r="AS386" s="216"/>
      <c r="AT386" s="216"/>
      <c r="AU386" s="216"/>
      <c r="AV386" s="216"/>
      <c r="AW386" s="216"/>
      <c r="AX386" s="216"/>
      <c r="AY386" s="568"/>
      <c r="AZ386" s="566"/>
      <c r="BA386" s="47" t="str">
        <f t="shared" si="460"/>
        <v>No aplica</v>
      </c>
      <c r="BB386" s="560"/>
      <c r="BC386" s="47" t="str">
        <f t="shared" si="461"/>
        <v>No aplica</v>
      </c>
      <c r="BD386" s="200" t="str">
        <f t="shared" si="412"/>
        <v>No aplica</v>
      </c>
      <c r="BE386" s="560"/>
      <c r="BF386" s="563"/>
      <c r="BG386" s="560"/>
      <c r="BH386" s="557"/>
      <c r="BI386" s="560"/>
    </row>
    <row r="387" spans="1:61" ht="15.75" hidden="1" customHeight="1" thickBot="1" x14ac:dyDescent="0.25">
      <c r="A387" s="570" t="s">
        <v>246</v>
      </c>
      <c r="B387" s="220">
        <v>1</v>
      </c>
      <c r="C387" s="262"/>
      <c r="D387" s="262"/>
      <c r="E387" s="263"/>
      <c r="F387" s="544"/>
      <c r="G387" s="263"/>
      <c r="H387" s="543"/>
      <c r="I387" s="541" t="str">
        <f t="shared" ref="I387" si="507">IF(H387=5,"Mas de una vez al año",IF(H387=4,"Al menos una vez en el ultimo año",IF(H387=3,"Al menos una vez en los ultimos 2 años",IF(H387=2,"Al menos una vez en los ultimos 5 años","No se ha presentado en los ultimos 5 años"))))</f>
        <v>No se ha presentado en los ultimos 5 años</v>
      </c>
      <c r="J387" s="542" t="str">
        <f>CONCATENATE(H$387,K$387)</f>
        <v/>
      </c>
      <c r="K387" s="543"/>
      <c r="L387" s="490" t="str">
        <f t="shared" ref="L387" si="508">IF(AM387=5,"Catastrófico - Tendría desastrosas consecuencias o efectos sobre la institución",IF(AM387=4,"Mayor - Tendría altas consecuencias o efectos sobre la institución",IF(AM387=3,"Moderado - Tendría medianas consecuencias o efectos sobre la institución",IF(AM387=2,"Menos - Tendría bajo impacto o efecto sobre la institución",IF(AM387=1,"Insignificante - tendría consecuencias o efectos mínimos en la institución","Digite Valor entre 1 y 5")))))</f>
        <v>Digite Valor entre 1 y 5</v>
      </c>
      <c r="M387" s="487" t="str">
        <f t="shared" ref="M387" si="509">IF(L387="Digite Valor entre 1 y 5","",IF(L387="Digite Valor entre 1 y 5","",IF(COUNTIF(CH$10:CH$17,CONCATENATE(H387,K387)),CH$9,IF(COUNTIF(CI$10:CI$17,CONCATENATE(H387,K387)),CI$9,IF(COUNTIF(CJ$10:CJ$13,CONCATENATE(H387,K387)),CJ$9,CK$9)))))</f>
        <v/>
      </c>
      <c r="N387" s="527" t="str">
        <f t="shared" ref="N387" si="510">IF(M387=CH$9,"E",IF(M387=CI$9,"A",IF(M387=CJ$9,"M",IF(M387=CK$9,"B",""))))</f>
        <v/>
      </c>
      <c r="O387" s="381"/>
      <c r="P387" s="122"/>
      <c r="Q387" s="120"/>
      <c r="R387" s="361"/>
      <c r="S387" s="381"/>
      <c r="T387" s="364">
        <f t="shared" si="404"/>
        <v>0</v>
      </c>
      <c r="U387" s="381"/>
      <c r="V387" s="364">
        <f t="shared" si="405"/>
        <v>0</v>
      </c>
      <c r="W387" s="381"/>
      <c r="X387" s="364">
        <f t="shared" si="406"/>
        <v>0</v>
      </c>
      <c r="Y387" s="381"/>
      <c r="Z387" s="364">
        <f t="shared" si="407"/>
        <v>0</v>
      </c>
      <c r="AA387" s="381"/>
      <c r="AB387" s="364">
        <f t="shared" si="408"/>
        <v>0</v>
      </c>
      <c r="AC387" s="381"/>
      <c r="AD387" s="364">
        <f t="shared" si="409"/>
        <v>0</v>
      </c>
      <c r="AE387" s="381"/>
      <c r="AF387" s="364">
        <f t="shared" si="410"/>
        <v>0</v>
      </c>
      <c r="AG387" s="127">
        <f t="shared" si="429"/>
        <v>0</v>
      </c>
      <c r="AH387" s="218" t="str">
        <f t="shared" si="413"/>
        <v/>
      </c>
      <c r="AI387" s="242">
        <f t="shared" si="411"/>
        <v>0</v>
      </c>
      <c r="AJ387" s="499" t="str">
        <f t="shared" ref="AJ387" si="511">BG387</f>
        <v/>
      </c>
      <c r="AK387" s="517" t="str">
        <f t="shared" ref="AK387" si="512">IF(AJ387=5,"Mas de una vez al año",IF(AJ387=4,"Al menos una vez en el ultimo año",IF(AJ387=3,"Al menos una vez en los ultimos 2 años",IF(AJ387=2,"Al menos una vez en los ultimos 5 años","No se ha presentado en los ultimos 5 años"))))</f>
        <v>No se ha presentado en los ultimos 5 años</v>
      </c>
      <c r="AL387" s="528">
        <f t="shared" ref="AL387" si="513">BJ387</f>
        <v>0</v>
      </c>
      <c r="AM387" s="499" t="str">
        <f t="shared" ref="AM387" si="514">BI387</f>
        <v/>
      </c>
      <c r="AN387" s="491" t="str">
        <f t="shared" ref="AN387" si="515">IF(AM387=5,"Catastrófico - Tendría desastrosas consecuencias o efectos sobre la institución",IF(AM387=4,"Mayor - Tendría altas consecuencias o efectos sobre la institución",IF(AM387=3,"Moderado - Tendría medianas consecuencias o efectos sobre la institución",IF(AM387=2,"Menos - Tendría bajo impacto o efecto sobre la institución",IF(AM387=1,"Insignificante - tendría consecuencias o efectos mínimos en la institución","Digite Valor entre 1 y 5")))))</f>
        <v>Digite Valor entre 1 y 5</v>
      </c>
      <c r="AO387" s="516" t="str">
        <f>IF(AN387="Digite Valor entre 1 y 5","",IF(COUNTIF(CJ$10:CJ$17,CONCATENATE(AJ387,AM387)),DK$9,IF(COUNTIF(CK$10:CK$17,CONCATENATE(AJ387,AM387)),DL$9,IF(COUNTIF(DM$10:DM$13,CONCATENATE(AJ387,AM387)),DM$9,DN$9))))</f>
        <v/>
      </c>
      <c r="AP387" s="527" t="str">
        <f>IF(AO387=DK$9,"E",IF(AO387=DL$9,"A",IF(AO387=DM$9,"M",IF(AO387=DN$9,"B",""))))</f>
        <v>E</v>
      </c>
      <c r="AQ387" s="217"/>
      <c r="AR387" s="379"/>
      <c r="AS387" s="375"/>
      <c r="AT387" s="375"/>
      <c r="AU387" s="56"/>
      <c r="AV387" s="56"/>
      <c r="AW387" s="374"/>
      <c r="AX387" s="350"/>
      <c r="AY387" s="568"/>
      <c r="AZ387" s="564">
        <f>H387</f>
        <v>0</v>
      </c>
      <c r="BA387" s="47" t="str">
        <f t="shared" si="460"/>
        <v>No aplica</v>
      </c>
      <c r="BB387" s="558">
        <f>K387</f>
        <v>0</v>
      </c>
      <c r="BC387" s="47" t="str">
        <f t="shared" si="461"/>
        <v>No aplica</v>
      </c>
      <c r="BD387" s="200" t="str">
        <f t="shared" si="412"/>
        <v>No aplica0</v>
      </c>
      <c r="BE387" s="567" t="str">
        <f t="shared" ref="BE387" si="516">IF(R387="","",SUMIF(R387:R395,"Afecta la Probabilidad",BA387:BA395))</f>
        <v/>
      </c>
      <c r="BF387" s="561" t="str">
        <f t="shared" ref="BF387" si="517">IF(R387="","",SUMIF(R387:R395,"Afecta el Impacto",BC387:BC395))</f>
        <v/>
      </c>
      <c r="BG387" s="558" t="str">
        <f t="shared" ref="BG387" si="518">IF(BE387="","",IF(H387-BE387&lt;=0,1,H387-BE387))</f>
        <v/>
      </c>
      <c r="BH387" s="555" t="str">
        <f t="shared" ref="BH387" si="519">CONCATENATE(BG387,BI387)</f>
        <v/>
      </c>
      <c r="BI387" s="558" t="str">
        <f t="shared" ref="BI387" si="520">IF(K387="","",IF(K387-BF387&lt;0,1,K387-BF387))</f>
        <v/>
      </c>
    </row>
    <row r="388" spans="1:61" ht="15.75" hidden="1" customHeight="1" thickBot="1" x14ac:dyDescent="0.25">
      <c r="A388" s="570"/>
      <c r="B388" s="220">
        <f t="shared" ref="B388:B395" si="521">B387+1</f>
        <v>2</v>
      </c>
      <c r="C388" s="262"/>
      <c r="D388" s="262"/>
      <c r="E388" s="263"/>
      <c r="F388" s="544"/>
      <c r="G388" s="263"/>
      <c r="H388" s="543"/>
      <c r="I388" s="541"/>
      <c r="J388" s="542"/>
      <c r="K388" s="543"/>
      <c r="L388" s="491"/>
      <c r="M388" s="488"/>
      <c r="N388" s="527"/>
      <c r="O388" s="381"/>
      <c r="P388" s="122"/>
      <c r="Q388" s="120"/>
      <c r="R388" s="361"/>
      <c r="S388" s="381"/>
      <c r="T388" s="364">
        <f t="shared" si="404"/>
        <v>0</v>
      </c>
      <c r="U388" s="381"/>
      <c r="V388" s="364">
        <f t="shared" si="405"/>
        <v>0</v>
      </c>
      <c r="W388" s="381"/>
      <c r="X388" s="364">
        <f t="shared" si="406"/>
        <v>0</v>
      </c>
      <c r="Y388" s="381"/>
      <c r="Z388" s="364">
        <f t="shared" si="407"/>
        <v>0</v>
      </c>
      <c r="AA388" s="381"/>
      <c r="AB388" s="364">
        <f t="shared" si="408"/>
        <v>0</v>
      </c>
      <c r="AC388" s="381"/>
      <c r="AD388" s="364">
        <f t="shared" si="409"/>
        <v>0</v>
      </c>
      <c r="AE388" s="381"/>
      <c r="AF388" s="364">
        <f t="shared" si="410"/>
        <v>0</v>
      </c>
      <c r="AG388" s="127">
        <f t="shared" si="429"/>
        <v>0</v>
      </c>
      <c r="AH388" s="218" t="str">
        <f t="shared" si="413"/>
        <v/>
      </c>
      <c r="AI388" s="242">
        <f t="shared" si="411"/>
        <v>0</v>
      </c>
      <c r="AJ388" s="499"/>
      <c r="AK388" s="517"/>
      <c r="AL388" s="528"/>
      <c r="AM388" s="499"/>
      <c r="AN388" s="491"/>
      <c r="AO388" s="516"/>
      <c r="AP388" s="527"/>
      <c r="AQ388" s="328"/>
      <c r="AR388" s="379"/>
      <c r="AS388" s="375"/>
      <c r="AT388" s="375"/>
      <c r="AU388" s="56"/>
      <c r="AV388" s="56"/>
      <c r="AW388" s="374"/>
      <c r="AX388" s="350"/>
      <c r="AY388" s="568"/>
      <c r="AZ388" s="565"/>
      <c r="BA388" s="47" t="str">
        <f t="shared" si="460"/>
        <v>No aplica</v>
      </c>
      <c r="BB388" s="559"/>
      <c r="BC388" s="47" t="str">
        <f t="shared" si="461"/>
        <v>No aplica</v>
      </c>
      <c r="BD388" s="200" t="str">
        <f t="shared" si="412"/>
        <v>No aplica</v>
      </c>
      <c r="BE388" s="559"/>
      <c r="BF388" s="562"/>
      <c r="BG388" s="559"/>
      <c r="BH388" s="556"/>
      <c r="BI388" s="559"/>
    </row>
    <row r="389" spans="1:61" ht="15.75" hidden="1" customHeight="1" thickBot="1" x14ac:dyDescent="0.25">
      <c r="A389" s="570"/>
      <c r="B389" s="220">
        <f t="shared" si="521"/>
        <v>3</v>
      </c>
      <c r="C389" s="262"/>
      <c r="D389" s="262"/>
      <c r="E389" s="132"/>
      <c r="F389" s="544"/>
      <c r="G389" s="263"/>
      <c r="H389" s="543"/>
      <c r="I389" s="541"/>
      <c r="J389" s="542"/>
      <c r="K389" s="543"/>
      <c r="L389" s="491"/>
      <c r="M389" s="488"/>
      <c r="N389" s="527"/>
      <c r="O389" s="381"/>
      <c r="P389" s="123"/>
      <c r="Q389" s="120"/>
      <c r="R389" s="361"/>
      <c r="S389" s="381"/>
      <c r="T389" s="364">
        <f t="shared" si="404"/>
        <v>0</v>
      </c>
      <c r="U389" s="381"/>
      <c r="V389" s="364">
        <f t="shared" si="405"/>
        <v>0</v>
      </c>
      <c r="W389" s="381"/>
      <c r="X389" s="364">
        <f t="shared" si="406"/>
        <v>0</v>
      </c>
      <c r="Y389" s="381"/>
      <c r="Z389" s="364">
        <f t="shared" si="407"/>
        <v>0</v>
      </c>
      <c r="AA389" s="381"/>
      <c r="AB389" s="364">
        <f t="shared" si="408"/>
        <v>0</v>
      </c>
      <c r="AC389" s="381"/>
      <c r="AD389" s="364">
        <f t="shared" si="409"/>
        <v>0</v>
      </c>
      <c r="AE389" s="381"/>
      <c r="AF389" s="364">
        <f t="shared" si="410"/>
        <v>0</v>
      </c>
      <c r="AG389" s="127">
        <f t="shared" si="429"/>
        <v>0</v>
      </c>
      <c r="AH389" s="218" t="str">
        <f t="shared" si="413"/>
        <v/>
      </c>
      <c r="AI389" s="242">
        <f t="shared" si="411"/>
        <v>0</v>
      </c>
      <c r="AJ389" s="499"/>
      <c r="AK389" s="517"/>
      <c r="AL389" s="528"/>
      <c r="AM389" s="499"/>
      <c r="AN389" s="491"/>
      <c r="AO389" s="516"/>
      <c r="AP389" s="527"/>
      <c r="AQ389" s="217"/>
      <c r="AR389" s="379"/>
      <c r="AS389" s="375"/>
      <c r="AT389" s="375"/>
      <c r="AU389" s="56"/>
      <c r="AV389" s="56"/>
      <c r="AW389" s="374"/>
      <c r="AX389" s="217"/>
      <c r="AY389" s="568"/>
      <c r="AZ389" s="565"/>
      <c r="BA389" s="47" t="str">
        <f t="shared" si="460"/>
        <v>No aplica</v>
      </c>
      <c r="BB389" s="559"/>
      <c r="BC389" s="47" t="str">
        <f t="shared" si="461"/>
        <v>No aplica</v>
      </c>
      <c r="BD389" s="200" t="str">
        <f t="shared" si="412"/>
        <v>No aplica</v>
      </c>
      <c r="BE389" s="559"/>
      <c r="BF389" s="562"/>
      <c r="BG389" s="559"/>
      <c r="BH389" s="556"/>
      <c r="BI389" s="559"/>
    </row>
    <row r="390" spans="1:61" ht="15.75" hidden="1" customHeight="1" thickBot="1" x14ac:dyDescent="0.25">
      <c r="A390" s="570"/>
      <c r="B390" s="220">
        <f t="shared" si="521"/>
        <v>4</v>
      </c>
      <c r="C390" s="262"/>
      <c r="D390" s="262"/>
      <c r="E390" s="132"/>
      <c r="F390" s="544"/>
      <c r="G390" s="263"/>
      <c r="H390" s="543"/>
      <c r="I390" s="541"/>
      <c r="J390" s="542"/>
      <c r="K390" s="543"/>
      <c r="L390" s="491"/>
      <c r="M390" s="488"/>
      <c r="N390" s="527"/>
      <c r="O390" s="381"/>
      <c r="P390" s="123"/>
      <c r="Q390" s="120"/>
      <c r="R390" s="361"/>
      <c r="S390" s="381"/>
      <c r="T390" s="364">
        <f t="shared" si="404"/>
        <v>0</v>
      </c>
      <c r="U390" s="381"/>
      <c r="V390" s="364">
        <f t="shared" si="405"/>
        <v>0</v>
      </c>
      <c r="W390" s="381"/>
      <c r="X390" s="364">
        <f t="shared" si="406"/>
        <v>0</v>
      </c>
      <c r="Y390" s="381"/>
      <c r="Z390" s="364">
        <f t="shared" si="407"/>
        <v>0</v>
      </c>
      <c r="AA390" s="381"/>
      <c r="AB390" s="364">
        <f t="shared" si="408"/>
        <v>0</v>
      </c>
      <c r="AC390" s="381"/>
      <c r="AD390" s="364">
        <f t="shared" si="409"/>
        <v>0</v>
      </c>
      <c r="AE390" s="381"/>
      <c r="AF390" s="364">
        <f t="shared" si="410"/>
        <v>0</v>
      </c>
      <c r="AG390" s="127">
        <f t="shared" si="429"/>
        <v>0</v>
      </c>
      <c r="AH390" s="218" t="str">
        <f t="shared" si="413"/>
        <v/>
      </c>
      <c r="AI390" s="242">
        <f t="shared" si="411"/>
        <v>0</v>
      </c>
      <c r="AJ390" s="499"/>
      <c r="AK390" s="517"/>
      <c r="AL390" s="528"/>
      <c r="AM390" s="499"/>
      <c r="AN390" s="491"/>
      <c r="AO390" s="516"/>
      <c r="AP390" s="527"/>
      <c r="AQ390" s="216"/>
      <c r="AR390" s="379"/>
      <c r="AS390" s="375"/>
      <c r="AT390" s="375"/>
      <c r="AU390" s="56"/>
      <c r="AV390" s="56"/>
      <c r="AW390" s="374"/>
      <c r="AX390" s="216"/>
      <c r="AY390" s="568"/>
      <c r="AZ390" s="565"/>
      <c r="BA390" s="47" t="str">
        <f t="shared" si="460"/>
        <v>No aplica</v>
      </c>
      <c r="BB390" s="559"/>
      <c r="BC390" s="47" t="str">
        <f t="shared" si="461"/>
        <v>No aplica</v>
      </c>
      <c r="BD390" s="200" t="str">
        <f t="shared" si="412"/>
        <v>No aplica</v>
      </c>
      <c r="BE390" s="559"/>
      <c r="BF390" s="562"/>
      <c r="BG390" s="559"/>
      <c r="BH390" s="556"/>
      <c r="BI390" s="559"/>
    </row>
    <row r="391" spans="1:61" ht="15.75" hidden="1" customHeight="1" thickBot="1" x14ac:dyDescent="0.25">
      <c r="A391" s="570"/>
      <c r="B391" s="220">
        <f t="shared" si="521"/>
        <v>5</v>
      </c>
      <c r="C391" s="262"/>
      <c r="D391" s="262"/>
      <c r="E391" s="132"/>
      <c r="F391" s="544"/>
      <c r="G391" s="263"/>
      <c r="H391" s="543"/>
      <c r="I391" s="541"/>
      <c r="J391" s="542"/>
      <c r="K391" s="543"/>
      <c r="L391" s="491"/>
      <c r="M391" s="488"/>
      <c r="N391" s="527"/>
      <c r="O391" s="381"/>
      <c r="P391" s="123"/>
      <c r="Q391" s="120"/>
      <c r="R391" s="361"/>
      <c r="S391" s="381"/>
      <c r="T391" s="364">
        <f t="shared" si="404"/>
        <v>0</v>
      </c>
      <c r="U391" s="381"/>
      <c r="V391" s="364">
        <f t="shared" si="405"/>
        <v>0</v>
      </c>
      <c r="W391" s="381"/>
      <c r="X391" s="364">
        <f t="shared" si="406"/>
        <v>0</v>
      </c>
      <c r="Y391" s="381"/>
      <c r="Z391" s="364">
        <f t="shared" si="407"/>
        <v>0</v>
      </c>
      <c r="AA391" s="381"/>
      <c r="AB391" s="364">
        <f t="shared" si="408"/>
        <v>0</v>
      </c>
      <c r="AC391" s="381"/>
      <c r="AD391" s="364">
        <f t="shared" si="409"/>
        <v>0</v>
      </c>
      <c r="AE391" s="381"/>
      <c r="AF391" s="364">
        <f t="shared" si="410"/>
        <v>0</v>
      </c>
      <c r="AG391" s="127">
        <f t="shared" si="429"/>
        <v>0</v>
      </c>
      <c r="AH391" s="218" t="str">
        <f t="shared" si="413"/>
        <v/>
      </c>
      <c r="AI391" s="242">
        <f t="shared" si="411"/>
        <v>0</v>
      </c>
      <c r="AJ391" s="499"/>
      <c r="AK391" s="517"/>
      <c r="AL391" s="528"/>
      <c r="AM391" s="499"/>
      <c r="AN391" s="491"/>
      <c r="AO391" s="516"/>
      <c r="AP391" s="527"/>
      <c r="AQ391" s="216"/>
      <c r="AR391" s="379"/>
      <c r="AS391" s="216"/>
      <c r="AT391" s="216"/>
      <c r="AU391" s="216"/>
      <c r="AV391" s="216"/>
      <c r="AW391" s="216"/>
      <c r="AX391" s="216"/>
      <c r="AY391" s="568"/>
      <c r="AZ391" s="565"/>
      <c r="BA391" s="47" t="str">
        <f t="shared" si="460"/>
        <v>No aplica</v>
      </c>
      <c r="BB391" s="559"/>
      <c r="BC391" s="47" t="str">
        <f t="shared" si="461"/>
        <v>No aplica</v>
      </c>
      <c r="BD391" s="200" t="str">
        <f t="shared" si="412"/>
        <v>No aplica</v>
      </c>
      <c r="BE391" s="559"/>
      <c r="BF391" s="562"/>
      <c r="BG391" s="559"/>
      <c r="BH391" s="556"/>
      <c r="BI391" s="559"/>
    </row>
    <row r="392" spans="1:61" ht="15.75" hidden="1" customHeight="1" thickBot="1" x14ac:dyDescent="0.25">
      <c r="A392" s="570"/>
      <c r="B392" s="220">
        <f t="shared" si="521"/>
        <v>6</v>
      </c>
      <c r="C392" s="262"/>
      <c r="D392" s="262"/>
      <c r="E392" s="132"/>
      <c r="F392" s="544"/>
      <c r="G392" s="263"/>
      <c r="H392" s="543"/>
      <c r="I392" s="541"/>
      <c r="J392" s="542"/>
      <c r="K392" s="543"/>
      <c r="L392" s="491"/>
      <c r="M392" s="488"/>
      <c r="N392" s="527"/>
      <c r="O392" s="381"/>
      <c r="P392" s="126"/>
      <c r="Q392" s="120"/>
      <c r="R392" s="361"/>
      <c r="S392" s="381"/>
      <c r="T392" s="364">
        <f t="shared" si="404"/>
        <v>0</v>
      </c>
      <c r="U392" s="381"/>
      <c r="V392" s="364">
        <f t="shared" si="405"/>
        <v>0</v>
      </c>
      <c r="W392" s="381"/>
      <c r="X392" s="364">
        <f t="shared" si="406"/>
        <v>0</v>
      </c>
      <c r="Y392" s="381"/>
      <c r="Z392" s="364">
        <f t="shared" si="407"/>
        <v>0</v>
      </c>
      <c r="AA392" s="381"/>
      <c r="AB392" s="364">
        <f t="shared" si="408"/>
        <v>0</v>
      </c>
      <c r="AC392" s="381"/>
      <c r="AD392" s="364">
        <f t="shared" si="409"/>
        <v>0</v>
      </c>
      <c r="AE392" s="381"/>
      <c r="AF392" s="364">
        <f t="shared" si="410"/>
        <v>0</v>
      </c>
      <c r="AG392" s="127">
        <f t="shared" si="429"/>
        <v>0</v>
      </c>
      <c r="AH392" s="218" t="str">
        <f t="shared" si="413"/>
        <v/>
      </c>
      <c r="AI392" s="242">
        <f t="shared" si="411"/>
        <v>0</v>
      </c>
      <c r="AJ392" s="499"/>
      <c r="AK392" s="517"/>
      <c r="AL392" s="528"/>
      <c r="AM392" s="499"/>
      <c r="AN392" s="491"/>
      <c r="AO392" s="516"/>
      <c r="AP392" s="527"/>
      <c r="AQ392" s="216"/>
      <c r="AR392" s="379"/>
      <c r="AS392" s="216"/>
      <c r="AT392" s="216"/>
      <c r="AU392" s="216"/>
      <c r="AV392" s="216"/>
      <c r="AW392" s="216"/>
      <c r="AX392" s="216"/>
      <c r="AY392" s="568"/>
      <c r="AZ392" s="565"/>
      <c r="BA392" s="47" t="str">
        <f t="shared" si="460"/>
        <v>No aplica</v>
      </c>
      <c r="BB392" s="559"/>
      <c r="BC392" s="47" t="str">
        <f t="shared" si="461"/>
        <v>No aplica</v>
      </c>
      <c r="BD392" s="200" t="str">
        <f t="shared" si="412"/>
        <v>No aplica</v>
      </c>
      <c r="BE392" s="559"/>
      <c r="BF392" s="562"/>
      <c r="BG392" s="559"/>
      <c r="BH392" s="556"/>
      <c r="BI392" s="559"/>
    </row>
    <row r="393" spans="1:61" ht="15.75" hidden="1" customHeight="1" thickBot="1" x14ac:dyDescent="0.25">
      <c r="A393" s="570"/>
      <c r="B393" s="220">
        <f t="shared" si="521"/>
        <v>7</v>
      </c>
      <c r="C393" s="262"/>
      <c r="D393" s="262"/>
      <c r="E393" s="132"/>
      <c r="F393" s="544"/>
      <c r="G393" s="263"/>
      <c r="H393" s="543"/>
      <c r="I393" s="541"/>
      <c r="J393" s="542"/>
      <c r="K393" s="543"/>
      <c r="L393" s="491"/>
      <c r="M393" s="488"/>
      <c r="N393" s="527"/>
      <c r="O393" s="381"/>
      <c r="P393" s="126"/>
      <c r="Q393" s="120"/>
      <c r="R393" s="361"/>
      <c r="S393" s="381"/>
      <c r="T393" s="364">
        <f t="shared" ref="T393:T440" si="522">IF(S393="Si",15,0)</f>
        <v>0</v>
      </c>
      <c r="U393" s="381"/>
      <c r="V393" s="364">
        <f t="shared" ref="V393:V439" si="523">IF(U393="Si",5,0)</f>
        <v>0</v>
      </c>
      <c r="W393" s="381"/>
      <c r="X393" s="364">
        <f t="shared" ref="X393:X440" si="524">IF(W393="Si",15,0)</f>
        <v>0</v>
      </c>
      <c r="Y393" s="381"/>
      <c r="Z393" s="364">
        <f t="shared" ref="Z393:Z440" si="525">IF(Y393="Si",10,0)</f>
        <v>0</v>
      </c>
      <c r="AA393" s="381"/>
      <c r="AB393" s="364">
        <f t="shared" ref="AB393:AB440" si="526">IF(AA393="Si",15,0)</f>
        <v>0</v>
      </c>
      <c r="AC393" s="381"/>
      <c r="AD393" s="364">
        <f t="shared" ref="AD393:AD440" si="527">IF(AC393="Si",10,0)</f>
        <v>0</v>
      </c>
      <c r="AE393" s="381"/>
      <c r="AF393" s="364">
        <f t="shared" si="410"/>
        <v>0</v>
      </c>
      <c r="AG393" s="127">
        <f t="shared" si="429"/>
        <v>0</v>
      </c>
      <c r="AH393" s="218" t="str">
        <f t="shared" si="413"/>
        <v/>
      </c>
      <c r="AI393" s="242">
        <f t="shared" si="411"/>
        <v>0</v>
      </c>
      <c r="AJ393" s="499"/>
      <c r="AK393" s="517"/>
      <c r="AL393" s="528"/>
      <c r="AM393" s="499"/>
      <c r="AN393" s="491"/>
      <c r="AO393" s="516"/>
      <c r="AP393" s="527"/>
      <c r="AQ393" s="216"/>
      <c r="AR393" s="379"/>
      <c r="AS393" s="216"/>
      <c r="AT393" s="216"/>
      <c r="AU393" s="216"/>
      <c r="AV393" s="216"/>
      <c r="AW393" s="216"/>
      <c r="AX393" s="216"/>
      <c r="AY393" s="568"/>
      <c r="AZ393" s="565"/>
      <c r="BA393" s="47" t="str">
        <f t="shared" si="460"/>
        <v>No aplica</v>
      </c>
      <c r="BB393" s="559"/>
      <c r="BC393" s="47" t="str">
        <f t="shared" si="461"/>
        <v>No aplica</v>
      </c>
      <c r="BD393" s="200" t="str">
        <f t="shared" si="412"/>
        <v>No aplica</v>
      </c>
      <c r="BE393" s="559"/>
      <c r="BF393" s="562"/>
      <c r="BG393" s="559"/>
      <c r="BH393" s="556"/>
      <c r="BI393" s="559"/>
    </row>
    <row r="394" spans="1:61" ht="15.75" hidden="1" customHeight="1" thickBot="1" x14ac:dyDescent="0.25">
      <c r="A394" s="570"/>
      <c r="B394" s="220">
        <f t="shared" si="521"/>
        <v>8</v>
      </c>
      <c r="C394" s="262"/>
      <c r="D394" s="262"/>
      <c r="E394" s="132"/>
      <c r="F394" s="544"/>
      <c r="G394" s="263"/>
      <c r="H394" s="543"/>
      <c r="I394" s="541"/>
      <c r="J394" s="542"/>
      <c r="K394" s="543"/>
      <c r="L394" s="491"/>
      <c r="M394" s="488"/>
      <c r="N394" s="527"/>
      <c r="O394" s="381"/>
      <c r="P394" s="126"/>
      <c r="Q394" s="120"/>
      <c r="R394" s="361"/>
      <c r="S394" s="381"/>
      <c r="T394" s="364">
        <f t="shared" si="522"/>
        <v>0</v>
      </c>
      <c r="U394" s="381"/>
      <c r="V394" s="364">
        <f t="shared" si="523"/>
        <v>0</v>
      </c>
      <c r="W394" s="381"/>
      <c r="X394" s="364">
        <f t="shared" si="524"/>
        <v>0</v>
      </c>
      <c r="Y394" s="381"/>
      <c r="Z394" s="364">
        <f t="shared" si="525"/>
        <v>0</v>
      </c>
      <c r="AA394" s="381"/>
      <c r="AB394" s="364">
        <f t="shared" si="526"/>
        <v>0</v>
      </c>
      <c r="AC394" s="381"/>
      <c r="AD394" s="364">
        <f t="shared" si="527"/>
        <v>0</v>
      </c>
      <c r="AE394" s="381"/>
      <c r="AF394" s="364">
        <f t="shared" ref="AF394:AF440" si="528">IF(AE394="Si",30,0)</f>
        <v>0</v>
      </c>
      <c r="AG394" s="127">
        <f t="shared" si="429"/>
        <v>0</v>
      </c>
      <c r="AH394" s="218" t="str">
        <f t="shared" si="413"/>
        <v/>
      </c>
      <c r="AI394" s="242">
        <f t="shared" ref="AI394:AI440" si="529">IF(AG394&lt;=50,0,IF(AND(AG394&gt;50,AG394&lt;=75),1,IF(AND(AG394&gt;75,AG394&lt;=100),2,"")))</f>
        <v>0</v>
      </c>
      <c r="AJ394" s="499"/>
      <c r="AK394" s="517"/>
      <c r="AL394" s="528"/>
      <c r="AM394" s="499"/>
      <c r="AN394" s="491"/>
      <c r="AO394" s="516"/>
      <c r="AP394" s="527"/>
      <c r="AQ394" s="216"/>
      <c r="AR394" s="379"/>
      <c r="AS394" s="216"/>
      <c r="AT394" s="216"/>
      <c r="AU394" s="216"/>
      <c r="AV394" s="216"/>
      <c r="AW394" s="216"/>
      <c r="AX394" s="216"/>
      <c r="AY394" s="568"/>
      <c r="AZ394" s="565"/>
      <c r="BA394" s="47" t="str">
        <f t="shared" si="460"/>
        <v>No aplica</v>
      </c>
      <c r="BB394" s="559"/>
      <c r="BC394" s="47" t="str">
        <f t="shared" si="461"/>
        <v>No aplica</v>
      </c>
      <c r="BD394" s="200" t="str">
        <f t="shared" ref="BD394:BD440" si="530">IF(R394="Afecta el Impacto",CONCATENATE(AZ394,BC394),CONCATENATE(BA394,BB394))</f>
        <v>No aplica</v>
      </c>
      <c r="BE394" s="559"/>
      <c r="BF394" s="562"/>
      <c r="BG394" s="559"/>
      <c r="BH394" s="556"/>
      <c r="BI394" s="559"/>
    </row>
    <row r="395" spans="1:61" ht="15.75" hidden="1" customHeight="1" thickBot="1" x14ac:dyDescent="0.25">
      <c r="A395" s="570"/>
      <c r="B395" s="220">
        <f t="shared" si="521"/>
        <v>9</v>
      </c>
      <c r="C395" s="158"/>
      <c r="D395" s="158"/>
      <c r="E395" s="132"/>
      <c r="F395" s="544"/>
      <c r="G395" s="263"/>
      <c r="H395" s="543"/>
      <c r="I395" s="541"/>
      <c r="J395" s="542"/>
      <c r="K395" s="543"/>
      <c r="L395" s="492"/>
      <c r="M395" s="489"/>
      <c r="N395" s="527"/>
      <c r="O395" s="381"/>
      <c r="P395" s="126"/>
      <c r="Q395" s="120"/>
      <c r="R395" s="361"/>
      <c r="S395" s="381"/>
      <c r="T395" s="364">
        <f t="shared" si="522"/>
        <v>0</v>
      </c>
      <c r="U395" s="381"/>
      <c r="V395" s="364">
        <f t="shared" si="523"/>
        <v>0</v>
      </c>
      <c r="W395" s="381"/>
      <c r="X395" s="364">
        <f t="shared" si="524"/>
        <v>0</v>
      </c>
      <c r="Y395" s="381"/>
      <c r="Z395" s="364">
        <f t="shared" si="525"/>
        <v>0</v>
      </c>
      <c r="AA395" s="381"/>
      <c r="AB395" s="364">
        <f t="shared" si="526"/>
        <v>0</v>
      </c>
      <c r="AC395" s="381"/>
      <c r="AD395" s="364">
        <f t="shared" si="527"/>
        <v>0</v>
      </c>
      <c r="AE395" s="381"/>
      <c r="AF395" s="364">
        <f t="shared" si="528"/>
        <v>0</v>
      </c>
      <c r="AG395" s="130">
        <f t="shared" si="429"/>
        <v>0</v>
      </c>
      <c r="AH395" s="219" t="str">
        <f t="shared" si="413"/>
        <v/>
      </c>
      <c r="AI395" s="272">
        <f t="shared" si="529"/>
        <v>0</v>
      </c>
      <c r="AJ395" s="514"/>
      <c r="AK395" s="490"/>
      <c r="AL395" s="493"/>
      <c r="AM395" s="514"/>
      <c r="AN395" s="491"/>
      <c r="AO395" s="487"/>
      <c r="AP395" s="484"/>
      <c r="AQ395" s="216"/>
      <c r="AR395" s="379"/>
      <c r="AS395" s="216"/>
      <c r="AT395" s="216"/>
      <c r="AU395" s="216"/>
      <c r="AV395" s="216"/>
      <c r="AW395" s="216"/>
      <c r="AX395" s="216"/>
      <c r="AY395" s="568"/>
      <c r="AZ395" s="566"/>
      <c r="BA395" s="47" t="str">
        <f t="shared" si="460"/>
        <v>No aplica</v>
      </c>
      <c r="BB395" s="560"/>
      <c r="BC395" s="47" t="str">
        <f t="shared" si="461"/>
        <v>No aplica</v>
      </c>
      <c r="BD395" s="200" t="str">
        <f t="shared" si="530"/>
        <v>No aplica</v>
      </c>
      <c r="BE395" s="560"/>
      <c r="BF395" s="563"/>
      <c r="BG395" s="560"/>
      <c r="BH395" s="557"/>
      <c r="BI395" s="560"/>
    </row>
    <row r="396" spans="1:61" ht="43.5" hidden="1" customHeight="1" thickBot="1" x14ac:dyDescent="0.25">
      <c r="A396" s="570" t="s">
        <v>247</v>
      </c>
      <c r="B396" s="220">
        <v>1</v>
      </c>
      <c r="C396" s="262"/>
      <c r="D396" s="262"/>
      <c r="E396" s="263"/>
      <c r="F396" s="544"/>
      <c r="G396" s="263"/>
      <c r="H396" s="543"/>
      <c r="I396" s="541" t="str">
        <f t="shared" ref="I396" si="531">IF(H396=5,"Mas de una vez al año",IF(H396=4,"Al menos una vez en el ultimo año",IF(H396=3,"Al menos una vez en los ultimos 2 años",IF(H396=2,"Al menos una vez en los ultimos 5 años","No se ha presentado en los ultimos 5 años"))))</f>
        <v>No se ha presentado en los ultimos 5 años</v>
      </c>
      <c r="J396" s="542" t="str">
        <f>CONCATENATE(H$225,K$225)</f>
        <v/>
      </c>
      <c r="K396" s="543"/>
      <c r="L396" s="490" t="str">
        <f t="shared" ref="L396" si="532">IF(AM396=5,"Catastrófico - Tendría desastrosas consecuencias o efectos sobre la institución",IF(AM396=4,"Mayor - Tendría altas consecuencias o efectos sobre la institución",IF(AM396=3,"Moderado - Tendría medianas consecuencias o efectos sobre la institución",IF(AM396=2,"Menos - Tendría bajo impacto o efecto sobre la institución",IF(AM396=1,"Insignificante - tendría consecuencias o efectos mínimos en la institución","Digite Valor entre 1 y 5")))))</f>
        <v>Digite Valor entre 1 y 5</v>
      </c>
      <c r="M396" s="487" t="str">
        <f t="shared" ref="M396" si="533">IF(L396="Digite Valor entre 1 y 5","",IF(L396="Digite Valor entre 1 y 5","",IF(COUNTIF(CH$10:CH$17,CONCATENATE(H396,K396)),CH$9,IF(COUNTIF(CI$10:CI$17,CONCATENATE(H396,K396)),CI$9,IF(COUNTIF(CJ$10:CJ$13,CONCATENATE(H396,K396)),CJ$9,CK$9)))))</f>
        <v/>
      </c>
      <c r="N396" s="527" t="str">
        <f t="shared" ref="N396" si="534">IF(M396=CH$9,"E",IF(M396=CI$9,"A",IF(M396=CJ$9,"M",IF(M396=CK$9,"B",""))))</f>
        <v/>
      </c>
      <c r="O396" s="381"/>
      <c r="P396" s="239"/>
      <c r="Q396" s="120"/>
      <c r="R396" s="361"/>
      <c r="S396" s="381"/>
      <c r="T396" s="364">
        <f t="shared" si="522"/>
        <v>0</v>
      </c>
      <c r="U396" s="381"/>
      <c r="V396" s="364">
        <f t="shared" si="523"/>
        <v>0</v>
      </c>
      <c r="W396" s="381"/>
      <c r="X396" s="364">
        <f t="shared" si="524"/>
        <v>0</v>
      </c>
      <c r="Y396" s="381"/>
      <c r="Z396" s="364">
        <f t="shared" si="525"/>
        <v>0</v>
      </c>
      <c r="AA396" s="381"/>
      <c r="AB396" s="364">
        <f t="shared" si="526"/>
        <v>0</v>
      </c>
      <c r="AC396" s="381"/>
      <c r="AD396" s="364">
        <f t="shared" si="527"/>
        <v>0</v>
      </c>
      <c r="AE396" s="381"/>
      <c r="AF396" s="364">
        <f t="shared" si="528"/>
        <v>0</v>
      </c>
      <c r="AG396" s="127">
        <f t="shared" si="429"/>
        <v>0</v>
      </c>
      <c r="AH396" s="218" t="str">
        <f t="shared" ref="AH396:AH440" si="535">IF(R396="","",IF(R396="Afecta la Probabilidad",IF(AND(AG396&gt;=0,AG396&lt;=50),"No disminuye la Probabilidad",IF(AND(AG396&gt;50,AG396&lt;=75),"Disminuye la Probabilidad en 1",IF(AND(AG396&gt;75,AG396&lt;=100),"Disminuye la Probabilidad en 2",""))),IF(AND(AG396&gt;=0,AG396&lt;=50),"No disminuye el Impacto",IF(AND(AG396&gt;50,AG396&lt;=75),"Disminuye el Impacto en 1",IF(AND(AG396&gt;75,AG396&lt;=100),"Disminuye el Impacto en 2","")))))</f>
        <v/>
      </c>
      <c r="AI396" s="242">
        <f t="shared" si="529"/>
        <v>0</v>
      </c>
      <c r="AJ396" s="499" t="str">
        <f t="shared" ref="AJ396" si="536">BG396</f>
        <v/>
      </c>
      <c r="AK396" s="517" t="str">
        <f t="shared" ref="AK396" si="537">IF(AJ396=5,"Mas de una vez al año",IF(AJ396=4,"Al menos una vez en el ultimo año",IF(AJ396=3,"Al menos una vez en los ultimos 2 años",IF(AJ396=2,"Al menos una vez en los ultimos 5 años","No se ha presentado en los ultimos 5 años"))))</f>
        <v>No se ha presentado en los ultimos 5 años</v>
      </c>
      <c r="AL396" s="528">
        <f t="shared" ref="AL396" si="538">BJ396</f>
        <v>0</v>
      </c>
      <c r="AM396" s="499" t="str">
        <f t="shared" ref="AM396" si="539">BI396</f>
        <v/>
      </c>
      <c r="AN396" s="517" t="str">
        <f t="shared" ref="AN396" si="540">IF(AM396=5,"Catastrófico - Tendría desastrosas consecuencias o efectos sobre la institución",IF(AM396=4,"Mayor - Tendría altas consecuencias o efectos sobre la institución",IF(AM396=3,"Moderado - Tendría medianas consecuencias o efectos sobre la institución",IF(AM396=2,"Menos - Tendría bajo impacto o efecto sobre la institución",IF(AM396=1,"Insignificante - tendría consecuencias o efectos mínimos en la institución","Digite Valor entre 1 y 5")))))</f>
        <v>Digite Valor entre 1 y 5</v>
      </c>
      <c r="AO396" s="516" t="str">
        <f>IF(AN396="Digite Valor entre 1 y 5","",IF(COUNTIF(CJ$10:CJ$17,CONCATENATE(AJ396,AM396)),DK$9,IF(COUNTIF(CK$10:CK$17,CONCATENATE(AJ396,AM396)),DL$9,IF(COUNTIF(DM$10:DM$13,CONCATENATE(AJ396,AM396)),DM$9,DN$9))))</f>
        <v/>
      </c>
      <c r="AP396" s="527" t="str">
        <f>IF(AO396=DK$9,"E",IF(AO396=DL$9,"A",IF(AO396=DM$9,"M",IF(AO396=DN$9,"B",""))))</f>
        <v>E</v>
      </c>
      <c r="AQ396" s="217"/>
      <c r="AR396" s="379"/>
      <c r="AS396" s="375"/>
      <c r="AT396" s="375"/>
      <c r="AU396" s="56"/>
      <c r="AV396" s="56"/>
      <c r="AW396" s="375"/>
      <c r="AX396" s="350"/>
      <c r="AY396" s="568"/>
      <c r="AZ396" s="564">
        <f>H396</f>
        <v>0</v>
      </c>
      <c r="BA396" s="47" t="str">
        <f t="shared" si="460"/>
        <v>No aplica</v>
      </c>
      <c r="BB396" s="558">
        <f>K396</f>
        <v>0</v>
      </c>
      <c r="BC396" s="47" t="str">
        <f t="shared" si="461"/>
        <v>No aplica</v>
      </c>
      <c r="BD396" s="200" t="str">
        <f t="shared" si="530"/>
        <v>No aplica0</v>
      </c>
      <c r="BE396" s="567" t="str">
        <f t="shared" ref="BE396" si="541">IF(R396="","",SUMIF(R396:R404,"Afecta la Probabilidad",BA396:BA404))</f>
        <v/>
      </c>
      <c r="BF396" s="561" t="str">
        <f t="shared" ref="BF396" si="542">IF(R396="","",SUMIF(R396:R404,"Afecta el Impacto",BC396:BC404))</f>
        <v/>
      </c>
      <c r="BG396" s="558" t="str">
        <f t="shared" ref="BG396" si="543">IF(BE396="","",IF(H396-BE396&lt;=0,1,H396-BE396))</f>
        <v/>
      </c>
      <c r="BH396" s="555" t="str">
        <f t="shared" ref="BH396" si="544">CONCATENATE(BG396,BI396)</f>
        <v/>
      </c>
      <c r="BI396" s="558" t="str">
        <f t="shared" ref="BI396" si="545">IF(K396="","",IF(K396-BF396&lt;0,1,K396-BF396))</f>
        <v/>
      </c>
    </row>
    <row r="397" spans="1:61" ht="15.75" hidden="1" customHeight="1" thickBot="1" x14ac:dyDescent="0.25">
      <c r="A397" s="570"/>
      <c r="B397" s="220">
        <f t="shared" ref="B397:B404" si="546">B396+1</f>
        <v>2</v>
      </c>
      <c r="C397" s="262"/>
      <c r="D397" s="262"/>
      <c r="E397" s="263"/>
      <c r="F397" s="544"/>
      <c r="G397" s="263"/>
      <c r="H397" s="543"/>
      <c r="I397" s="541"/>
      <c r="J397" s="542"/>
      <c r="K397" s="543"/>
      <c r="L397" s="491"/>
      <c r="M397" s="488"/>
      <c r="N397" s="527"/>
      <c r="O397" s="381"/>
      <c r="P397" s="239"/>
      <c r="Q397" s="120"/>
      <c r="R397" s="361"/>
      <c r="S397" s="381"/>
      <c r="T397" s="364">
        <f t="shared" si="522"/>
        <v>0</v>
      </c>
      <c r="U397" s="381"/>
      <c r="V397" s="364">
        <f t="shared" si="523"/>
        <v>0</v>
      </c>
      <c r="W397" s="381"/>
      <c r="X397" s="364">
        <f t="shared" si="524"/>
        <v>0</v>
      </c>
      <c r="Y397" s="381"/>
      <c r="Z397" s="364">
        <f t="shared" si="525"/>
        <v>0</v>
      </c>
      <c r="AA397" s="381"/>
      <c r="AB397" s="364">
        <f t="shared" si="526"/>
        <v>0</v>
      </c>
      <c r="AC397" s="381"/>
      <c r="AD397" s="364">
        <f t="shared" si="527"/>
        <v>0</v>
      </c>
      <c r="AE397" s="381"/>
      <c r="AF397" s="364">
        <f t="shared" si="528"/>
        <v>0</v>
      </c>
      <c r="AG397" s="127">
        <f t="shared" si="429"/>
        <v>0</v>
      </c>
      <c r="AH397" s="218" t="str">
        <f t="shared" si="535"/>
        <v/>
      </c>
      <c r="AI397" s="242">
        <f t="shared" si="529"/>
        <v>0</v>
      </c>
      <c r="AJ397" s="499"/>
      <c r="AK397" s="517"/>
      <c r="AL397" s="528"/>
      <c r="AM397" s="499"/>
      <c r="AN397" s="517"/>
      <c r="AO397" s="516"/>
      <c r="AP397" s="527"/>
      <c r="AQ397" s="328"/>
      <c r="AR397" s="379"/>
      <c r="AS397" s="375"/>
      <c r="AT397" s="375"/>
      <c r="AU397" s="56"/>
      <c r="AV397" s="56"/>
      <c r="AW397" s="375"/>
      <c r="AX397" s="350"/>
      <c r="AY397" s="568"/>
      <c r="AZ397" s="565"/>
      <c r="BA397" s="47" t="str">
        <f t="shared" si="460"/>
        <v>No aplica</v>
      </c>
      <c r="BB397" s="559"/>
      <c r="BC397" s="47" t="str">
        <f t="shared" si="461"/>
        <v>No aplica</v>
      </c>
      <c r="BD397" s="200" t="str">
        <f t="shared" si="530"/>
        <v>No aplica</v>
      </c>
      <c r="BE397" s="559"/>
      <c r="BF397" s="562"/>
      <c r="BG397" s="559"/>
      <c r="BH397" s="556"/>
      <c r="BI397" s="559"/>
    </row>
    <row r="398" spans="1:61" ht="15.75" hidden="1" customHeight="1" thickBot="1" x14ac:dyDescent="0.25">
      <c r="A398" s="570"/>
      <c r="B398" s="220">
        <f t="shared" si="546"/>
        <v>3</v>
      </c>
      <c r="C398" s="262"/>
      <c r="D398" s="262"/>
      <c r="E398" s="132"/>
      <c r="F398" s="544"/>
      <c r="G398" s="263"/>
      <c r="H398" s="543"/>
      <c r="I398" s="541"/>
      <c r="J398" s="542"/>
      <c r="K398" s="543"/>
      <c r="L398" s="491"/>
      <c r="M398" s="488"/>
      <c r="N398" s="527"/>
      <c r="O398" s="381"/>
      <c r="P398" s="239"/>
      <c r="Q398" s="120"/>
      <c r="R398" s="361"/>
      <c r="S398" s="381"/>
      <c r="T398" s="364">
        <f t="shared" si="522"/>
        <v>0</v>
      </c>
      <c r="U398" s="381"/>
      <c r="V398" s="364">
        <f t="shared" si="523"/>
        <v>0</v>
      </c>
      <c r="W398" s="381"/>
      <c r="X398" s="364">
        <f t="shared" si="524"/>
        <v>0</v>
      </c>
      <c r="Y398" s="381"/>
      <c r="Z398" s="364">
        <f t="shared" si="525"/>
        <v>0</v>
      </c>
      <c r="AA398" s="381"/>
      <c r="AB398" s="364">
        <f t="shared" si="526"/>
        <v>0</v>
      </c>
      <c r="AC398" s="381"/>
      <c r="AD398" s="364">
        <f t="shared" si="527"/>
        <v>0</v>
      </c>
      <c r="AE398" s="381"/>
      <c r="AF398" s="364">
        <f t="shared" si="528"/>
        <v>0</v>
      </c>
      <c r="AG398" s="127">
        <f t="shared" si="429"/>
        <v>0</v>
      </c>
      <c r="AH398" s="218" t="str">
        <f t="shared" si="535"/>
        <v/>
      </c>
      <c r="AI398" s="242">
        <f t="shared" si="529"/>
        <v>0</v>
      </c>
      <c r="AJ398" s="499"/>
      <c r="AK398" s="517"/>
      <c r="AL398" s="528"/>
      <c r="AM398" s="499"/>
      <c r="AN398" s="517"/>
      <c r="AO398" s="516"/>
      <c r="AP398" s="527"/>
      <c r="AQ398" s="217"/>
      <c r="AR398" s="379"/>
      <c r="AS398" s="375"/>
      <c r="AT398" s="375"/>
      <c r="AU398" s="56"/>
      <c r="AV398" s="56"/>
      <c r="AW398" s="217"/>
      <c r="AX398" s="217"/>
      <c r="AY398" s="568"/>
      <c r="AZ398" s="565"/>
      <c r="BA398" s="47" t="str">
        <f t="shared" si="460"/>
        <v>No aplica</v>
      </c>
      <c r="BB398" s="559"/>
      <c r="BC398" s="47" t="str">
        <f t="shared" si="461"/>
        <v>No aplica</v>
      </c>
      <c r="BD398" s="200" t="str">
        <f t="shared" si="530"/>
        <v>No aplica</v>
      </c>
      <c r="BE398" s="559"/>
      <c r="BF398" s="562"/>
      <c r="BG398" s="559"/>
      <c r="BH398" s="556"/>
      <c r="BI398" s="559"/>
    </row>
    <row r="399" spans="1:61" ht="15.75" hidden="1" customHeight="1" thickBot="1" x14ac:dyDescent="0.25">
      <c r="A399" s="570"/>
      <c r="B399" s="220">
        <f t="shared" si="546"/>
        <v>4</v>
      </c>
      <c r="C399" s="262"/>
      <c r="D399" s="262"/>
      <c r="E399" s="132"/>
      <c r="F399" s="544"/>
      <c r="G399" s="263"/>
      <c r="H399" s="543"/>
      <c r="I399" s="541"/>
      <c r="J399" s="542"/>
      <c r="K399" s="543"/>
      <c r="L399" s="491"/>
      <c r="M399" s="488"/>
      <c r="N399" s="527"/>
      <c r="O399" s="381"/>
      <c r="P399" s="134"/>
      <c r="Q399" s="120"/>
      <c r="R399" s="361"/>
      <c r="S399" s="381"/>
      <c r="T399" s="364">
        <f t="shared" si="522"/>
        <v>0</v>
      </c>
      <c r="U399" s="381"/>
      <c r="V399" s="364">
        <f t="shared" si="523"/>
        <v>0</v>
      </c>
      <c r="W399" s="381"/>
      <c r="X399" s="364">
        <f t="shared" si="524"/>
        <v>0</v>
      </c>
      <c r="Y399" s="381"/>
      <c r="Z399" s="364">
        <f t="shared" si="525"/>
        <v>0</v>
      </c>
      <c r="AA399" s="381"/>
      <c r="AB399" s="364">
        <f t="shared" si="526"/>
        <v>0</v>
      </c>
      <c r="AC399" s="381"/>
      <c r="AD399" s="364">
        <f t="shared" si="527"/>
        <v>0</v>
      </c>
      <c r="AE399" s="381"/>
      <c r="AF399" s="364">
        <f t="shared" si="528"/>
        <v>0</v>
      </c>
      <c r="AG399" s="127">
        <f t="shared" si="429"/>
        <v>0</v>
      </c>
      <c r="AH399" s="218" t="str">
        <f t="shared" si="535"/>
        <v/>
      </c>
      <c r="AI399" s="242">
        <f t="shared" si="529"/>
        <v>0</v>
      </c>
      <c r="AJ399" s="499"/>
      <c r="AK399" s="517"/>
      <c r="AL399" s="528"/>
      <c r="AM399" s="499"/>
      <c r="AN399" s="517"/>
      <c r="AO399" s="516"/>
      <c r="AP399" s="527"/>
      <c r="AQ399" s="216"/>
      <c r="AR399" s="379"/>
      <c r="AS399" s="216"/>
      <c r="AT399" s="216"/>
      <c r="AU399" s="216"/>
      <c r="AV399" s="216"/>
      <c r="AW399" s="216"/>
      <c r="AX399" s="216"/>
      <c r="AY399" s="568"/>
      <c r="AZ399" s="565"/>
      <c r="BA399" s="47" t="str">
        <f t="shared" si="460"/>
        <v>No aplica</v>
      </c>
      <c r="BB399" s="559"/>
      <c r="BC399" s="47" t="str">
        <f t="shared" si="461"/>
        <v>No aplica</v>
      </c>
      <c r="BD399" s="200" t="str">
        <f t="shared" si="530"/>
        <v>No aplica</v>
      </c>
      <c r="BE399" s="559"/>
      <c r="BF399" s="562"/>
      <c r="BG399" s="559"/>
      <c r="BH399" s="556"/>
      <c r="BI399" s="559"/>
    </row>
    <row r="400" spans="1:61" ht="15.75" hidden="1" customHeight="1" thickBot="1" x14ac:dyDescent="0.25">
      <c r="A400" s="570"/>
      <c r="B400" s="220">
        <f t="shared" si="546"/>
        <v>5</v>
      </c>
      <c r="C400" s="262"/>
      <c r="D400" s="262"/>
      <c r="E400" s="132"/>
      <c r="F400" s="544"/>
      <c r="G400" s="263"/>
      <c r="H400" s="543"/>
      <c r="I400" s="541"/>
      <c r="J400" s="542"/>
      <c r="K400" s="543"/>
      <c r="L400" s="491"/>
      <c r="M400" s="488"/>
      <c r="N400" s="527"/>
      <c r="O400" s="381"/>
      <c r="P400" s="126"/>
      <c r="Q400" s="120"/>
      <c r="R400" s="361"/>
      <c r="S400" s="381"/>
      <c r="T400" s="364">
        <f t="shared" si="522"/>
        <v>0</v>
      </c>
      <c r="U400" s="381"/>
      <c r="V400" s="364">
        <f t="shared" si="523"/>
        <v>0</v>
      </c>
      <c r="W400" s="381"/>
      <c r="X400" s="364">
        <f t="shared" si="524"/>
        <v>0</v>
      </c>
      <c r="Y400" s="381"/>
      <c r="Z400" s="364">
        <f t="shared" si="525"/>
        <v>0</v>
      </c>
      <c r="AA400" s="381"/>
      <c r="AB400" s="364">
        <f t="shared" si="526"/>
        <v>0</v>
      </c>
      <c r="AC400" s="381"/>
      <c r="AD400" s="364">
        <f t="shared" si="527"/>
        <v>0</v>
      </c>
      <c r="AE400" s="381"/>
      <c r="AF400" s="364">
        <f t="shared" si="528"/>
        <v>0</v>
      </c>
      <c r="AG400" s="127">
        <f t="shared" si="429"/>
        <v>0</v>
      </c>
      <c r="AH400" s="218" t="str">
        <f t="shared" si="535"/>
        <v/>
      </c>
      <c r="AI400" s="242">
        <f t="shared" si="529"/>
        <v>0</v>
      </c>
      <c r="AJ400" s="499"/>
      <c r="AK400" s="517"/>
      <c r="AL400" s="528"/>
      <c r="AM400" s="499"/>
      <c r="AN400" s="517"/>
      <c r="AO400" s="516"/>
      <c r="AP400" s="527"/>
      <c r="AQ400" s="216"/>
      <c r="AR400" s="379"/>
      <c r="AS400" s="216"/>
      <c r="AT400" s="216"/>
      <c r="AU400" s="216"/>
      <c r="AV400" s="216"/>
      <c r="AW400" s="216"/>
      <c r="AX400" s="216"/>
      <c r="AY400" s="568"/>
      <c r="AZ400" s="565"/>
      <c r="BA400" s="47" t="str">
        <f t="shared" si="460"/>
        <v>No aplica</v>
      </c>
      <c r="BB400" s="559"/>
      <c r="BC400" s="47" t="str">
        <f t="shared" si="461"/>
        <v>No aplica</v>
      </c>
      <c r="BD400" s="200" t="str">
        <f t="shared" si="530"/>
        <v>No aplica</v>
      </c>
      <c r="BE400" s="559"/>
      <c r="BF400" s="562"/>
      <c r="BG400" s="559"/>
      <c r="BH400" s="556"/>
      <c r="BI400" s="559"/>
    </row>
    <row r="401" spans="1:61" ht="15.75" hidden="1" customHeight="1" thickBot="1" x14ac:dyDescent="0.25">
      <c r="A401" s="570"/>
      <c r="B401" s="220">
        <f t="shared" si="546"/>
        <v>6</v>
      </c>
      <c r="C401" s="262"/>
      <c r="D401" s="262"/>
      <c r="E401" s="132"/>
      <c r="F401" s="544"/>
      <c r="G401" s="263"/>
      <c r="H401" s="543"/>
      <c r="I401" s="541"/>
      <c r="J401" s="542"/>
      <c r="K401" s="543"/>
      <c r="L401" s="491"/>
      <c r="M401" s="488"/>
      <c r="N401" s="527"/>
      <c r="O401" s="381"/>
      <c r="P401" s="126"/>
      <c r="Q401" s="120"/>
      <c r="R401" s="361"/>
      <c r="S401" s="381"/>
      <c r="T401" s="364">
        <f t="shared" si="522"/>
        <v>0</v>
      </c>
      <c r="U401" s="381"/>
      <c r="V401" s="364">
        <f t="shared" si="523"/>
        <v>0</v>
      </c>
      <c r="W401" s="381"/>
      <c r="X401" s="364">
        <f t="shared" si="524"/>
        <v>0</v>
      </c>
      <c r="Y401" s="381"/>
      <c r="Z401" s="364">
        <f t="shared" si="525"/>
        <v>0</v>
      </c>
      <c r="AA401" s="381"/>
      <c r="AB401" s="364">
        <f t="shared" si="526"/>
        <v>0</v>
      </c>
      <c r="AC401" s="381"/>
      <c r="AD401" s="364">
        <f t="shared" si="527"/>
        <v>0</v>
      </c>
      <c r="AE401" s="381"/>
      <c r="AF401" s="364">
        <f t="shared" si="528"/>
        <v>0</v>
      </c>
      <c r="AG401" s="127">
        <f t="shared" si="429"/>
        <v>0</v>
      </c>
      <c r="AH401" s="218" t="str">
        <f t="shared" si="535"/>
        <v/>
      </c>
      <c r="AI401" s="242">
        <f t="shared" si="529"/>
        <v>0</v>
      </c>
      <c r="AJ401" s="499"/>
      <c r="AK401" s="517"/>
      <c r="AL401" s="528"/>
      <c r="AM401" s="499"/>
      <c r="AN401" s="517"/>
      <c r="AO401" s="516"/>
      <c r="AP401" s="527"/>
      <c r="AQ401" s="216"/>
      <c r="AR401" s="379"/>
      <c r="AS401" s="216"/>
      <c r="AT401" s="216"/>
      <c r="AU401" s="216"/>
      <c r="AV401" s="216"/>
      <c r="AW401" s="216"/>
      <c r="AX401" s="216"/>
      <c r="AY401" s="568"/>
      <c r="AZ401" s="565"/>
      <c r="BA401" s="47" t="str">
        <f t="shared" si="460"/>
        <v>No aplica</v>
      </c>
      <c r="BB401" s="559"/>
      <c r="BC401" s="47" t="str">
        <f t="shared" si="461"/>
        <v>No aplica</v>
      </c>
      <c r="BD401" s="200" t="str">
        <f t="shared" si="530"/>
        <v>No aplica</v>
      </c>
      <c r="BE401" s="559"/>
      <c r="BF401" s="562"/>
      <c r="BG401" s="559"/>
      <c r="BH401" s="556"/>
      <c r="BI401" s="559"/>
    </row>
    <row r="402" spans="1:61" ht="15.75" hidden="1" customHeight="1" thickBot="1" x14ac:dyDescent="0.25">
      <c r="A402" s="570"/>
      <c r="B402" s="220">
        <f t="shared" si="546"/>
        <v>7</v>
      </c>
      <c r="C402" s="262"/>
      <c r="D402" s="262"/>
      <c r="E402" s="132"/>
      <c r="F402" s="544"/>
      <c r="G402" s="263"/>
      <c r="H402" s="543"/>
      <c r="I402" s="541"/>
      <c r="J402" s="542"/>
      <c r="K402" s="543"/>
      <c r="L402" s="491"/>
      <c r="M402" s="488"/>
      <c r="N402" s="527"/>
      <c r="O402" s="381"/>
      <c r="P402" s="126"/>
      <c r="Q402" s="120"/>
      <c r="R402" s="361"/>
      <c r="S402" s="381"/>
      <c r="T402" s="364">
        <f t="shared" si="522"/>
        <v>0</v>
      </c>
      <c r="U402" s="381"/>
      <c r="V402" s="364">
        <f t="shared" si="523"/>
        <v>0</v>
      </c>
      <c r="W402" s="381"/>
      <c r="X402" s="364">
        <f t="shared" si="524"/>
        <v>0</v>
      </c>
      <c r="Y402" s="381"/>
      <c r="Z402" s="364">
        <f t="shared" si="525"/>
        <v>0</v>
      </c>
      <c r="AA402" s="381"/>
      <c r="AB402" s="364">
        <f t="shared" si="526"/>
        <v>0</v>
      </c>
      <c r="AC402" s="381"/>
      <c r="AD402" s="364">
        <f t="shared" si="527"/>
        <v>0</v>
      </c>
      <c r="AE402" s="381"/>
      <c r="AF402" s="364">
        <f t="shared" si="528"/>
        <v>0</v>
      </c>
      <c r="AG402" s="127">
        <f t="shared" si="429"/>
        <v>0</v>
      </c>
      <c r="AH402" s="218" t="str">
        <f t="shared" si="535"/>
        <v/>
      </c>
      <c r="AI402" s="242">
        <f t="shared" si="529"/>
        <v>0</v>
      </c>
      <c r="AJ402" s="499"/>
      <c r="AK402" s="517"/>
      <c r="AL402" s="528"/>
      <c r="AM402" s="499"/>
      <c r="AN402" s="517"/>
      <c r="AO402" s="516"/>
      <c r="AP402" s="527"/>
      <c r="AQ402" s="216"/>
      <c r="AR402" s="379"/>
      <c r="AS402" s="216"/>
      <c r="AT402" s="216"/>
      <c r="AU402" s="216"/>
      <c r="AV402" s="216"/>
      <c r="AW402" s="216"/>
      <c r="AX402" s="216"/>
      <c r="AY402" s="568"/>
      <c r="AZ402" s="565"/>
      <c r="BA402" s="47" t="str">
        <f t="shared" si="460"/>
        <v>No aplica</v>
      </c>
      <c r="BB402" s="559"/>
      <c r="BC402" s="47" t="str">
        <f t="shared" si="461"/>
        <v>No aplica</v>
      </c>
      <c r="BD402" s="200" t="str">
        <f t="shared" si="530"/>
        <v>No aplica</v>
      </c>
      <c r="BE402" s="559"/>
      <c r="BF402" s="562"/>
      <c r="BG402" s="559"/>
      <c r="BH402" s="556"/>
      <c r="BI402" s="559"/>
    </row>
    <row r="403" spans="1:61" ht="15.75" hidden="1" customHeight="1" thickBot="1" x14ac:dyDescent="0.25">
      <c r="A403" s="570"/>
      <c r="B403" s="220">
        <f t="shared" si="546"/>
        <v>8</v>
      </c>
      <c r="C403" s="262"/>
      <c r="D403" s="262"/>
      <c r="E403" s="132"/>
      <c r="F403" s="544"/>
      <c r="G403" s="263"/>
      <c r="H403" s="543"/>
      <c r="I403" s="541"/>
      <c r="J403" s="542"/>
      <c r="K403" s="543"/>
      <c r="L403" s="491"/>
      <c r="M403" s="488"/>
      <c r="N403" s="527"/>
      <c r="O403" s="381"/>
      <c r="P403" s="126"/>
      <c r="Q403" s="120"/>
      <c r="R403" s="361"/>
      <c r="S403" s="381"/>
      <c r="T403" s="364">
        <f t="shared" si="522"/>
        <v>0</v>
      </c>
      <c r="U403" s="381"/>
      <c r="V403" s="364">
        <f t="shared" si="523"/>
        <v>0</v>
      </c>
      <c r="W403" s="381"/>
      <c r="X403" s="364">
        <f t="shared" si="524"/>
        <v>0</v>
      </c>
      <c r="Y403" s="381"/>
      <c r="Z403" s="364">
        <f t="shared" si="525"/>
        <v>0</v>
      </c>
      <c r="AA403" s="381"/>
      <c r="AB403" s="364">
        <f t="shared" si="526"/>
        <v>0</v>
      </c>
      <c r="AC403" s="381"/>
      <c r="AD403" s="364">
        <f t="shared" si="527"/>
        <v>0</v>
      </c>
      <c r="AE403" s="381"/>
      <c r="AF403" s="364">
        <f t="shared" si="528"/>
        <v>0</v>
      </c>
      <c r="AG403" s="127">
        <f t="shared" ref="AG403:AG433" si="547">T403+V403+X403+Z403+AB403+AD403+AF403</f>
        <v>0</v>
      </c>
      <c r="AH403" s="218" t="str">
        <f t="shared" si="535"/>
        <v/>
      </c>
      <c r="AI403" s="242">
        <f t="shared" si="529"/>
        <v>0</v>
      </c>
      <c r="AJ403" s="499"/>
      <c r="AK403" s="517"/>
      <c r="AL403" s="528"/>
      <c r="AM403" s="499"/>
      <c r="AN403" s="517"/>
      <c r="AO403" s="516"/>
      <c r="AP403" s="527"/>
      <c r="AQ403" s="216"/>
      <c r="AR403" s="379"/>
      <c r="AS403" s="216"/>
      <c r="AT403" s="216"/>
      <c r="AU403" s="216"/>
      <c r="AV403" s="216"/>
      <c r="AW403" s="216"/>
      <c r="AX403" s="216"/>
      <c r="AY403" s="568"/>
      <c r="AZ403" s="565"/>
      <c r="BA403" s="47" t="str">
        <f t="shared" si="460"/>
        <v>No aplica</v>
      </c>
      <c r="BB403" s="559"/>
      <c r="BC403" s="47" t="str">
        <f t="shared" si="461"/>
        <v>No aplica</v>
      </c>
      <c r="BD403" s="200" t="str">
        <f t="shared" si="530"/>
        <v>No aplica</v>
      </c>
      <c r="BE403" s="559"/>
      <c r="BF403" s="562"/>
      <c r="BG403" s="559"/>
      <c r="BH403" s="556"/>
      <c r="BI403" s="559"/>
    </row>
    <row r="404" spans="1:61" ht="15.75" hidden="1" customHeight="1" thickBot="1" x14ac:dyDescent="0.25">
      <c r="A404" s="570"/>
      <c r="B404" s="220">
        <f t="shared" si="546"/>
        <v>9</v>
      </c>
      <c r="C404" s="262"/>
      <c r="D404" s="262"/>
      <c r="E404" s="132"/>
      <c r="F404" s="544"/>
      <c r="G404" s="263"/>
      <c r="H404" s="543"/>
      <c r="I404" s="541"/>
      <c r="J404" s="542"/>
      <c r="K404" s="543"/>
      <c r="L404" s="492"/>
      <c r="M404" s="489"/>
      <c r="N404" s="527"/>
      <c r="O404" s="381"/>
      <c r="P404" s="126"/>
      <c r="Q404" s="120"/>
      <c r="R404" s="361"/>
      <c r="S404" s="381"/>
      <c r="T404" s="364">
        <f t="shared" si="522"/>
        <v>0</v>
      </c>
      <c r="U404" s="381"/>
      <c r="V404" s="364">
        <f t="shared" si="523"/>
        <v>0</v>
      </c>
      <c r="W404" s="381"/>
      <c r="X404" s="364">
        <f t="shared" si="524"/>
        <v>0</v>
      </c>
      <c r="Y404" s="381"/>
      <c r="Z404" s="364">
        <f t="shared" si="525"/>
        <v>0</v>
      </c>
      <c r="AA404" s="381"/>
      <c r="AB404" s="364">
        <f t="shared" si="526"/>
        <v>0</v>
      </c>
      <c r="AC404" s="381"/>
      <c r="AD404" s="364">
        <f t="shared" si="527"/>
        <v>0</v>
      </c>
      <c r="AE404" s="381"/>
      <c r="AF404" s="364">
        <f t="shared" si="528"/>
        <v>0</v>
      </c>
      <c r="AG404" s="127">
        <f t="shared" si="547"/>
        <v>0</v>
      </c>
      <c r="AH404" s="218" t="str">
        <f t="shared" si="535"/>
        <v/>
      </c>
      <c r="AI404" s="242">
        <f t="shared" si="529"/>
        <v>0</v>
      </c>
      <c r="AJ404" s="499"/>
      <c r="AK404" s="517"/>
      <c r="AL404" s="528"/>
      <c r="AM404" s="499"/>
      <c r="AN404" s="517"/>
      <c r="AO404" s="516"/>
      <c r="AP404" s="527"/>
      <c r="AQ404" s="216"/>
      <c r="AR404" s="379"/>
      <c r="AS404" s="216"/>
      <c r="AT404" s="216"/>
      <c r="AU404" s="216"/>
      <c r="AV404" s="216"/>
      <c r="AW404" s="216"/>
      <c r="AX404" s="216"/>
      <c r="AY404" s="568"/>
      <c r="AZ404" s="566"/>
      <c r="BA404" s="47" t="str">
        <f t="shared" si="460"/>
        <v>No aplica</v>
      </c>
      <c r="BB404" s="560"/>
      <c r="BC404" s="47" t="str">
        <f t="shared" si="461"/>
        <v>No aplica</v>
      </c>
      <c r="BD404" s="200" t="str">
        <f t="shared" si="530"/>
        <v>No aplica</v>
      </c>
      <c r="BE404" s="560"/>
      <c r="BF404" s="563"/>
      <c r="BG404" s="560"/>
      <c r="BH404" s="557"/>
      <c r="BI404" s="560"/>
    </row>
    <row r="405" spans="1:61" ht="15.75" hidden="1" customHeight="1" thickBot="1" x14ac:dyDescent="0.3">
      <c r="A405" s="570" t="s">
        <v>248</v>
      </c>
      <c r="B405" s="58">
        <v>1</v>
      </c>
      <c r="C405" s="285"/>
      <c r="D405" s="158"/>
      <c r="E405" s="224"/>
      <c r="F405" s="553"/>
      <c r="G405" s="287"/>
      <c r="H405" s="531"/>
      <c r="I405" s="534" t="str">
        <f t="shared" ref="I405" si="548">IF(H405=5,"Mas de una vez al año",IF(H405=4,"Al menos una vez en el ultimo año",IF(H405=3,"Al menos una vez en los ultimos 2 años",IF(H405=2,"Al menos una vez en los ultimos 5 años","No se ha presentado en los ultimos 5 años"))))</f>
        <v>No se ha presentado en los ultimos 5 años</v>
      </c>
      <c r="J405" s="537" t="str">
        <f>CONCATENATE(H$405,K$405)</f>
        <v/>
      </c>
      <c r="K405" s="531"/>
      <c r="L405" s="490" t="str">
        <f t="shared" ref="L405" si="549">IF(AM405=5,"Catastrófico - Tendría desastrosas consecuencias o efectos sobre la institución",IF(AM405=4,"Mayor - Tendría altas consecuencias o efectos sobre la institución",IF(AM405=3,"Moderado - Tendría medianas consecuencias o efectos sobre la institución",IF(AM405=2,"Menos - Tendría bajo impacto o efecto sobre la institución",IF(AM405=1,"Insignificante - tendría consecuencias o efectos mínimos en la institución","Digite Valor entre 1 y 5")))))</f>
        <v>Digite Valor entre 1 y 5</v>
      </c>
      <c r="M405" s="487" t="str">
        <f t="shared" ref="M405" si="550">IF(L405="Digite Valor entre 1 y 5","",IF(L405="Digite Valor entre 1 y 5","",IF(COUNTIF(CH$10:CH$17,CONCATENATE(H405,K405)),CH$9,IF(COUNTIF(CI$10:CI$17,CONCATENATE(H405,K405)),CI$9,IF(COUNTIF(CJ$10:CJ$13,CONCATENATE(H405,K405)),CJ$9,CK$9)))))</f>
        <v/>
      </c>
      <c r="N405" s="527" t="str">
        <f t="shared" ref="N405" si="551">IF(M405=CH$9,"E",IF(M405=CI$9,"A",IF(M405=CJ$9,"M",IF(M405=CK$9,"B",""))))</f>
        <v/>
      </c>
      <c r="O405" s="381"/>
      <c r="P405" s="126"/>
      <c r="Q405" s="226"/>
      <c r="R405" s="361"/>
      <c r="S405" s="381"/>
      <c r="T405" s="364">
        <f t="shared" si="522"/>
        <v>0</v>
      </c>
      <c r="U405" s="381"/>
      <c r="V405" s="364">
        <f t="shared" si="523"/>
        <v>0</v>
      </c>
      <c r="W405" s="381"/>
      <c r="X405" s="364">
        <f t="shared" si="524"/>
        <v>0</v>
      </c>
      <c r="Y405" s="381"/>
      <c r="Z405" s="364">
        <f t="shared" si="525"/>
        <v>0</v>
      </c>
      <c r="AA405" s="381"/>
      <c r="AB405" s="364">
        <f t="shared" si="526"/>
        <v>0</v>
      </c>
      <c r="AC405" s="381"/>
      <c r="AD405" s="364">
        <f t="shared" si="527"/>
        <v>0</v>
      </c>
      <c r="AE405" s="381"/>
      <c r="AF405" s="364">
        <f t="shared" si="528"/>
        <v>0</v>
      </c>
      <c r="AG405" s="127">
        <f t="shared" si="547"/>
        <v>0</v>
      </c>
      <c r="AH405" s="284" t="str">
        <f t="shared" si="535"/>
        <v/>
      </c>
      <c r="AI405" s="242">
        <f t="shared" si="529"/>
        <v>0</v>
      </c>
      <c r="AJ405" s="515" t="str">
        <f t="shared" ref="AJ405" si="552">BG405</f>
        <v/>
      </c>
      <c r="AK405" s="492" t="str">
        <f t="shared" ref="AK405" si="553">IF(AJ405=5,"Mas de una vez al año",IF(AJ405=4,"Al menos una vez en el ultimo año",IF(AJ405=3,"Al menos una vez en los ultimos 2 años",IF(AJ405=2,"Al menos una vez en los ultimos 5 años","No se ha presentado en los ultimos 5 años"))))</f>
        <v>No se ha presentado en los ultimos 5 años</v>
      </c>
      <c r="AL405" s="495">
        <f t="shared" ref="AL405" si="554">BJ405</f>
        <v>0</v>
      </c>
      <c r="AM405" s="515" t="str">
        <f t="shared" ref="AM405" si="555">BI405</f>
        <v/>
      </c>
      <c r="AN405" s="517" t="str">
        <f t="shared" ref="AN405" si="556">IF(AM405=5,"Catastrófico - Tendría desastrosas consecuencias o efectos sobre la institución",IF(AM405=4,"Mayor - Tendría altas consecuencias o efectos sobre la institución",IF(AM405=3,"Moderado - Tendría medianas consecuencias o efectos sobre la institución",IF(AM405=2,"Menos - Tendría bajo impacto o efecto sobre la institución",IF(AM405=1,"Insignificante - tendría consecuencias o efectos mínimos en la institución","Digite Valor entre 1 y 5")))))</f>
        <v>Digite Valor entre 1 y 5</v>
      </c>
      <c r="AO405" s="489" t="str">
        <f>IF(AN405="Digite Valor entre 1 y 5","",IF(COUNTIF(CJ$10:CJ$17,CONCATENATE(AJ405,AM405)),DK$9,IF(COUNTIF(CK$10:CK$17,CONCATENATE(AJ405,AM405)),DL$9,IF(COUNTIF(DM$10:DM$13,CONCATENATE(AJ405,AM405)),DM$9,DN$9))))</f>
        <v/>
      </c>
      <c r="AP405" s="486" t="str">
        <f>IF(AO405=DK$9,"E",IF(AO405=DL$9,"A",IF(AO405=DM$9,"M",IF(AO405=DN$9,"B",""))))</f>
        <v>E</v>
      </c>
      <c r="AQ405" s="216"/>
      <c r="AR405" s="379"/>
      <c r="AS405" s="123"/>
      <c r="AT405" s="370"/>
      <c r="AU405" s="351"/>
      <c r="AV405" s="314"/>
      <c r="AW405" s="327"/>
      <c r="AX405" s="327"/>
      <c r="AY405" s="524"/>
      <c r="AZ405" s="564">
        <f>H405</f>
        <v>0</v>
      </c>
      <c r="BA405" s="47" t="str">
        <f t="shared" si="460"/>
        <v>No aplica</v>
      </c>
      <c r="BB405" s="558">
        <f>K405</f>
        <v>0</v>
      </c>
      <c r="BC405" s="47" t="str">
        <f t="shared" si="461"/>
        <v>No aplica</v>
      </c>
      <c r="BD405" s="200" t="str">
        <f t="shared" si="530"/>
        <v>No aplica0</v>
      </c>
      <c r="BE405" s="567" t="str">
        <f t="shared" ref="BE405" si="557">IF(R405="","",SUMIF(R405:R413,"Afecta la Probabilidad",BA405:BA413))</f>
        <v/>
      </c>
      <c r="BF405" s="561" t="str">
        <f t="shared" ref="BF405" si="558">IF(R405="","",SUMIF(R405:R413,"Afecta el Impacto",BC405:BC413))</f>
        <v/>
      </c>
      <c r="BG405" s="558" t="str">
        <f t="shared" ref="BG405" si="559">IF(BE405="","",IF(H405-BE405&lt;=0,1,H405-BE405))</f>
        <v/>
      </c>
      <c r="BH405" s="555" t="str">
        <f t="shared" ref="BH405" si="560">CONCATENATE(BG405,BI405)</f>
        <v/>
      </c>
      <c r="BI405" s="558" t="str">
        <f t="shared" ref="BI405" si="561">IF(K405="","",IF(K405-BF405&lt;0,1,K405-BF405))</f>
        <v/>
      </c>
    </row>
    <row r="406" spans="1:61" ht="15.75" hidden="1" customHeight="1" thickBot="1" x14ac:dyDescent="0.3">
      <c r="A406" s="570"/>
      <c r="B406" s="58">
        <f t="shared" ref="B406:B413" si="562">B405+1</f>
        <v>2</v>
      </c>
      <c r="C406" s="262"/>
      <c r="D406" s="225"/>
      <c r="E406" s="283"/>
      <c r="F406" s="553"/>
      <c r="G406" s="287"/>
      <c r="H406" s="543"/>
      <c r="I406" s="541"/>
      <c r="J406" s="542"/>
      <c r="K406" s="543"/>
      <c r="L406" s="491"/>
      <c r="M406" s="488"/>
      <c r="N406" s="527"/>
      <c r="O406" s="381"/>
      <c r="P406" s="238"/>
      <c r="Q406" s="120"/>
      <c r="R406" s="361"/>
      <c r="S406" s="381"/>
      <c r="T406" s="364">
        <f t="shared" si="522"/>
        <v>0</v>
      </c>
      <c r="U406" s="381"/>
      <c r="V406" s="364">
        <f t="shared" si="523"/>
        <v>0</v>
      </c>
      <c r="W406" s="381"/>
      <c r="X406" s="364">
        <f t="shared" si="524"/>
        <v>0</v>
      </c>
      <c r="Y406" s="381"/>
      <c r="Z406" s="364">
        <f t="shared" si="525"/>
        <v>0</v>
      </c>
      <c r="AA406" s="381"/>
      <c r="AB406" s="364">
        <f t="shared" si="526"/>
        <v>0</v>
      </c>
      <c r="AC406" s="381"/>
      <c r="AD406" s="364">
        <f t="shared" si="527"/>
        <v>0</v>
      </c>
      <c r="AE406" s="381"/>
      <c r="AF406" s="364">
        <f t="shared" si="528"/>
        <v>0</v>
      </c>
      <c r="AG406" s="127">
        <f t="shared" si="547"/>
        <v>0</v>
      </c>
      <c r="AH406" s="218" t="str">
        <f t="shared" si="535"/>
        <v/>
      </c>
      <c r="AI406" s="242">
        <f t="shared" si="529"/>
        <v>0</v>
      </c>
      <c r="AJ406" s="499"/>
      <c r="AK406" s="517"/>
      <c r="AL406" s="528"/>
      <c r="AM406" s="499"/>
      <c r="AN406" s="517"/>
      <c r="AO406" s="516"/>
      <c r="AP406" s="527"/>
      <c r="AQ406" s="216"/>
      <c r="AR406" s="379"/>
      <c r="AS406" s="324"/>
      <c r="AT406" s="370"/>
      <c r="AU406" s="216"/>
      <c r="AV406" s="314"/>
      <c r="AW406" s="327"/>
      <c r="AX406" s="327"/>
      <c r="AY406" s="525"/>
      <c r="AZ406" s="565"/>
      <c r="BA406" s="47" t="str">
        <f t="shared" si="460"/>
        <v>No aplica</v>
      </c>
      <c r="BB406" s="559"/>
      <c r="BC406" s="47" t="str">
        <f t="shared" si="461"/>
        <v>No aplica</v>
      </c>
      <c r="BD406" s="200" t="str">
        <f t="shared" si="530"/>
        <v>No aplica</v>
      </c>
      <c r="BE406" s="559"/>
      <c r="BF406" s="562"/>
      <c r="BG406" s="559"/>
      <c r="BH406" s="556"/>
      <c r="BI406" s="559"/>
    </row>
    <row r="407" spans="1:61" ht="15.75" hidden="1" customHeight="1" thickBot="1" x14ac:dyDescent="0.25">
      <c r="A407" s="570"/>
      <c r="B407" s="58">
        <f t="shared" si="562"/>
        <v>3</v>
      </c>
      <c r="C407" s="264"/>
      <c r="D407" s="262"/>
      <c r="E407" s="263"/>
      <c r="F407" s="553"/>
      <c r="G407" s="287"/>
      <c r="H407" s="543"/>
      <c r="I407" s="541"/>
      <c r="J407" s="542"/>
      <c r="K407" s="543"/>
      <c r="L407" s="491"/>
      <c r="M407" s="488"/>
      <c r="N407" s="527"/>
      <c r="O407" s="381"/>
      <c r="Q407" s="120"/>
      <c r="R407" s="361"/>
      <c r="S407" s="381"/>
      <c r="T407" s="364">
        <f t="shared" si="522"/>
        <v>0</v>
      </c>
      <c r="U407" s="381"/>
      <c r="V407" s="364">
        <f t="shared" si="523"/>
        <v>0</v>
      </c>
      <c r="W407" s="381"/>
      <c r="X407" s="364">
        <f t="shared" si="524"/>
        <v>0</v>
      </c>
      <c r="Y407" s="381"/>
      <c r="Z407" s="364">
        <f t="shared" si="525"/>
        <v>0</v>
      </c>
      <c r="AA407" s="381"/>
      <c r="AB407" s="364">
        <f t="shared" si="526"/>
        <v>0</v>
      </c>
      <c r="AC407" s="381"/>
      <c r="AD407" s="364">
        <f t="shared" si="527"/>
        <v>0</v>
      </c>
      <c r="AE407" s="381"/>
      <c r="AF407" s="364">
        <f t="shared" si="528"/>
        <v>0</v>
      </c>
      <c r="AG407" s="127">
        <f t="shared" si="547"/>
        <v>0</v>
      </c>
      <c r="AH407" s="218" t="str">
        <f t="shared" si="535"/>
        <v/>
      </c>
      <c r="AI407" s="242">
        <f t="shared" si="529"/>
        <v>0</v>
      </c>
      <c r="AJ407" s="499"/>
      <c r="AK407" s="517"/>
      <c r="AL407" s="528"/>
      <c r="AM407" s="499"/>
      <c r="AN407" s="517"/>
      <c r="AO407" s="516"/>
      <c r="AP407" s="527"/>
      <c r="AQ407" s="216"/>
      <c r="AR407" s="379"/>
      <c r="AS407" s="324"/>
      <c r="AT407" s="370"/>
      <c r="AU407" s="314"/>
      <c r="AV407" s="351"/>
      <c r="AW407" s="123"/>
      <c r="AX407" s="324"/>
      <c r="AY407" s="525"/>
      <c r="AZ407" s="565"/>
      <c r="BA407" s="47" t="str">
        <f t="shared" si="460"/>
        <v>No aplica</v>
      </c>
      <c r="BB407" s="559"/>
      <c r="BC407" s="47" t="str">
        <f t="shared" si="461"/>
        <v>No aplica</v>
      </c>
      <c r="BD407" s="200" t="str">
        <f t="shared" si="530"/>
        <v>No aplica</v>
      </c>
      <c r="BE407" s="559"/>
      <c r="BF407" s="562"/>
      <c r="BG407" s="559"/>
      <c r="BH407" s="556"/>
      <c r="BI407" s="559"/>
    </row>
    <row r="408" spans="1:61" ht="15.75" hidden="1" customHeight="1" thickBot="1" x14ac:dyDescent="0.25">
      <c r="A408" s="570"/>
      <c r="B408" s="58">
        <f t="shared" si="562"/>
        <v>4</v>
      </c>
      <c r="C408" s="261"/>
      <c r="D408" s="262"/>
      <c r="E408" s="263"/>
      <c r="F408" s="553"/>
      <c r="G408" s="287"/>
      <c r="H408" s="543"/>
      <c r="I408" s="541"/>
      <c r="J408" s="542"/>
      <c r="K408" s="543"/>
      <c r="L408" s="491"/>
      <c r="M408" s="488"/>
      <c r="N408" s="527"/>
      <c r="O408" s="381"/>
      <c r="P408" s="126"/>
      <c r="Q408" s="120"/>
      <c r="R408" s="361"/>
      <c r="S408" s="381"/>
      <c r="T408" s="364">
        <f t="shared" si="522"/>
        <v>0</v>
      </c>
      <c r="U408" s="381"/>
      <c r="V408" s="364">
        <f t="shared" si="523"/>
        <v>0</v>
      </c>
      <c r="W408" s="381"/>
      <c r="X408" s="364">
        <f t="shared" si="524"/>
        <v>0</v>
      </c>
      <c r="Y408" s="381"/>
      <c r="Z408" s="364">
        <f t="shared" si="525"/>
        <v>0</v>
      </c>
      <c r="AA408" s="381"/>
      <c r="AB408" s="364">
        <f t="shared" si="526"/>
        <v>0</v>
      </c>
      <c r="AC408" s="381"/>
      <c r="AD408" s="364">
        <f t="shared" si="527"/>
        <v>0</v>
      </c>
      <c r="AE408" s="381"/>
      <c r="AF408" s="364">
        <f t="shared" si="528"/>
        <v>0</v>
      </c>
      <c r="AG408" s="127">
        <f t="shared" si="547"/>
        <v>0</v>
      </c>
      <c r="AH408" s="218" t="str">
        <f t="shared" si="535"/>
        <v/>
      </c>
      <c r="AI408" s="242">
        <f t="shared" si="529"/>
        <v>0</v>
      </c>
      <c r="AJ408" s="499"/>
      <c r="AK408" s="517"/>
      <c r="AL408" s="528"/>
      <c r="AM408" s="499"/>
      <c r="AN408" s="517"/>
      <c r="AO408" s="516"/>
      <c r="AP408" s="527"/>
      <c r="AQ408" s="216"/>
      <c r="AR408" s="379"/>
      <c r="AS408" s="370"/>
      <c r="AT408" s="370"/>
      <c r="AU408" s="314"/>
      <c r="AV408" s="351"/>
      <c r="AW408" s="324"/>
      <c r="AX408" s="324"/>
      <c r="AY408" s="525"/>
      <c r="AZ408" s="565"/>
      <c r="BA408" s="47" t="str">
        <f t="shared" si="460"/>
        <v>No aplica</v>
      </c>
      <c r="BB408" s="559"/>
      <c r="BC408" s="47" t="str">
        <f t="shared" si="461"/>
        <v>No aplica</v>
      </c>
      <c r="BD408" s="200" t="str">
        <f t="shared" si="530"/>
        <v>No aplica</v>
      </c>
      <c r="BE408" s="559"/>
      <c r="BF408" s="562"/>
      <c r="BG408" s="559"/>
      <c r="BH408" s="556"/>
      <c r="BI408" s="559"/>
    </row>
    <row r="409" spans="1:61" ht="15.75" hidden="1" customHeight="1" thickBot="1" x14ac:dyDescent="0.25">
      <c r="A409" s="570"/>
      <c r="B409" s="58">
        <f t="shared" si="562"/>
        <v>5</v>
      </c>
      <c r="C409" s="261"/>
      <c r="D409" s="262"/>
      <c r="E409" s="263"/>
      <c r="F409" s="553"/>
      <c r="G409" s="287"/>
      <c r="H409" s="543"/>
      <c r="I409" s="541"/>
      <c r="J409" s="542"/>
      <c r="K409" s="543"/>
      <c r="L409" s="491"/>
      <c r="M409" s="488"/>
      <c r="N409" s="527"/>
      <c r="O409" s="381"/>
      <c r="P409" s="238"/>
      <c r="Q409" s="120"/>
      <c r="R409" s="361"/>
      <c r="S409" s="381"/>
      <c r="T409" s="364">
        <f t="shared" si="522"/>
        <v>0</v>
      </c>
      <c r="U409" s="381"/>
      <c r="V409" s="364">
        <f t="shared" si="523"/>
        <v>0</v>
      </c>
      <c r="W409" s="381"/>
      <c r="X409" s="364">
        <f t="shared" si="524"/>
        <v>0</v>
      </c>
      <c r="Y409" s="381"/>
      <c r="Z409" s="364">
        <f t="shared" si="525"/>
        <v>0</v>
      </c>
      <c r="AA409" s="381"/>
      <c r="AB409" s="364">
        <f t="shared" si="526"/>
        <v>0</v>
      </c>
      <c r="AC409" s="381"/>
      <c r="AD409" s="364">
        <f t="shared" si="527"/>
        <v>0</v>
      </c>
      <c r="AE409" s="381"/>
      <c r="AF409" s="364">
        <f t="shared" si="528"/>
        <v>0</v>
      </c>
      <c r="AG409" s="127">
        <f t="shared" si="547"/>
        <v>0</v>
      </c>
      <c r="AH409" s="218" t="str">
        <f t="shared" si="535"/>
        <v/>
      </c>
      <c r="AI409" s="242">
        <f t="shared" si="529"/>
        <v>0</v>
      </c>
      <c r="AJ409" s="499"/>
      <c r="AK409" s="517"/>
      <c r="AL409" s="528"/>
      <c r="AM409" s="499"/>
      <c r="AN409" s="517"/>
      <c r="AO409" s="516"/>
      <c r="AP409" s="527"/>
      <c r="AQ409" s="216"/>
      <c r="AR409" s="379"/>
      <c r="AS409" s="324"/>
      <c r="AT409" s="370"/>
      <c r="AU409" s="314"/>
      <c r="AV409" s="351"/>
      <c r="AW409" s="324"/>
      <c r="AX409" s="324"/>
      <c r="AY409" s="525"/>
      <c r="AZ409" s="565"/>
      <c r="BA409" s="47" t="str">
        <f t="shared" si="460"/>
        <v>No aplica</v>
      </c>
      <c r="BB409" s="559"/>
      <c r="BC409" s="47" t="str">
        <f t="shared" si="461"/>
        <v>No aplica</v>
      </c>
      <c r="BD409" s="200" t="str">
        <f t="shared" si="530"/>
        <v>No aplica</v>
      </c>
      <c r="BE409" s="559"/>
      <c r="BF409" s="562"/>
      <c r="BG409" s="559"/>
      <c r="BH409" s="556"/>
      <c r="BI409" s="559"/>
    </row>
    <row r="410" spans="1:61" ht="15.75" hidden="1" customHeight="1" thickBot="1" x14ac:dyDescent="0.25">
      <c r="A410" s="570"/>
      <c r="B410" s="58">
        <f t="shared" si="562"/>
        <v>6</v>
      </c>
      <c r="C410" s="261"/>
      <c r="D410" s="262"/>
      <c r="E410" s="263"/>
      <c r="F410" s="553"/>
      <c r="G410" s="263"/>
      <c r="H410" s="543"/>
      <c r="I410" s="541"/>
      <c r="J410" s="542"/>
      <c r="K410" s="543"/>
      <c r="L410" s="491"/>
      <c r="M410" s="488"/>
      <c r="N410" s="527"/>
      <c r="O410" s="381"/>
      <c r="P410" s="238"/>
      <c r="Q410" s="120"/>
      <c r="R410" s="361"/>
      <c r="S410" s="381"/>
      <c r="T410" s="364">
        <f t="shared" si="522"/>
        <v>0</v>
      </c>
      <c r="U410" s="381"/>
      <c r="V410" s="364">
        <f t="shared" si="523"/>
        <v>0</v>
      </c>
      <c r="W410" s="381"/>
      <c r="X410" s="364">
        <f t="shared" si="524"/>
        <v>0</v>
      </c>
      <c r="Y410" s="381"/>
      <c r="Z410" s="364">
        <f t="shared" si="525"/>
        <v>0</v>
      </c>
      <c r="AA410" s="381"/>
      <c r="AB410" s="364">
        <f t="shared" si="526"/>
        <v>0</v>
      </c>
      <c r="AC410" s="381"/>
      <c r="AD410" s="364">
        <f t="shared" si="527"/>
        <v>0</v>
      </c>
      <c r="AE410" s="381"/>
      <c r="AF410" s="364">
        <f t="shared" si="528"/>
        <v>0</v>
      </c>
      <c r="AG410" s="127">
        <f t="shared" si="547"/>
        <v>0</v>
      </c>
      <c r="AH410" s="218" t="str">
        <f t="shared" si="535"/>
        <v/>
      </c>
      <c r="AI410" s="242">
        <f t="shared" si="529"/>
        <v>0</v>
      </c>
      <c r="AJ410" s="499"/>
      <c r="AK410" s="517"/>
      <c r="AL410" s="528"/>
      <c r="AM410" s="499"/>
      <c r="AN410" s="517"/>
      <c r="AO410" s="516"/>
      <c r="AP410" s="527"/>
      <c r="AQ410" s="216"/>
      <c r="AR410" s="379"/>
      <c r="AS410" s="282"/>
      <c r="AT410" s="370"/>
      <c r="AU410" s="314"/>
      <c r="AV410" s="351"/>
      <c r="AW410" s="324"/>
      <c r="AX410" s="324"/>
      <c r="AY410" s="525"/>
      <c r="AZ410" s="565"/>
      <c r="BA410" s="47" t="str">
        <f t="shared" si="460"/>
        <v>No aplica</v>
      </c>
      <c r="BB410" s="559"/>
      <c r="BC410" s="47" t="str">
        <f t="shared" si="461"/>
        <v>No aplica</v>
      </c>
      <c r="BD410" s="200" t="str">
        <f t="shared" si="530"/>
        <v>No aplica</v>
      </c>
      <c r="BE410" s="559"/>
      <c r="BF410" s="562"/>
      <c r="BG410" s="559"/>
      <c r="BH410" s="556"/>
      <c r="BI410" s="559"/>
    </row>
    <row r="411" spans="1:61" ht="15.75" hidden="1" customHeight="1" thickBot="1" x14ac:dyDescent="0.25">
      <c r="A411" s="570"/>
      <c r="B411" s="58">
        <f t="shared" si="562"/>
        <v>7</v>
      </c>
      <c r="C411" s="261"/>
      <c r="D411" s="262"/>
      <c r="E411" s="266"/>
      <c r="F411" s="553"/>
      <c r="G411" s="263"/>
      <c r="H411" s="543"/>
      <c r="I411" s="541"/>
      <c r="J411" s="542"/>
      <c r="K411" s="543"/>
      <c r="L411" s="491"/>
      <c r="M411" s="488"/>
      <c r="N411" s="527"/>
      <c r="O411" s="381"/>
      <c r="P411" s="238"/>
      <c r="Q411" s="120"/>
      <c r="R411" s="361"/>
      <c r="S411" s="381"/>
      <c r="T411" s="364">
        <f t="shared" si="522"/>
        <v>0</v>
      </c>
      <c r="U411" s="381"/>
      <c r="V411" s="364">
        <f t="shared" si="523"/>
        <v>0</v>
      </c>
      <c r="W411" s="381"/>
      <c r="X411" s="364">
        <f t="shared" si="524"/>
        <v>0</v>
      </c>
      <c r="Y411" s="381"/>
      <c r="Z411" s="364">
        <f t="shared" si="525"/>
        <v>0</v>
      </c>
      <c r="AA411" s="381"/>
      <c r="AB411" s="364">
        <f t="shared" si="526"/>
        <v>0</v>
      </c>
      <c r="AC411" s="381"/>
      <c r="AD411" s="364">
        <f t="shared" si="527"/>
        <v>0</v>
      </c>
      <c r="AE411" s="381"/>
      <c r="AF411" s="364">
        <f t="shared" si="528"/>
        <v>0</v>
      </c>
      <c r="AG411" s="127">
        <f t="shared" si="547"/>
        <v>0</v>
      </c>
      <c r="AH411" s="218" t="str">
        <f t="shared" si="535"/>
        <v/>
      </c>
      <c r="AI411" s="242">
        <f t="shared" si="529"/>
        <v>0</v>
      </c>
      <c r="AJ411" s="499"/>
      <c r="AK411" s="517"/>
      <c r="AL411" s="528"/>
      <c r="AM411" s="499"/>
      <c r="AN411" s="517"/>
      <c r="AO411" s="516"/>
      <c r="AP411" s="527"/>
      <c r="AQ411" s="216"/>
      <c r="AR411" s="379"/>
      <c r="AS411" s="216"/>
      <c r="AT411" s="216"/>
      <c r="AU411" s="216"/>
      <c r="AV411" s="216"/>
      <c r="AW411" s="216"/>
      <c r="AX411" s="216"/>
      <c r="AY411" s="525"/>
      <c r="AZ411" s="565"/>
      <c r="BA411" s="47" t="str">
        <f t="shared" si="460"/>
        <v>No aplica</v>
      </c>
      <c r="BB411" s="559"/>
      <c r="BC411" s="47" t="str">
        <f t="shared" si="461"/>
        <v>No aplica</v>
      </c>
      <c r="BD411" s="200" t="str">
        <f t="shared" si="530"/>
        <v>No aplica</v>
      </c>
      <c r="BE411" s="559"/>
      <c r="BF411" s="562"/>
      <c r="BG411" s="559"/>
      <c r="BH411" s="556"/>
      <c r="BI411" s="559"/>
    </row>
    <row r="412" spans="1:61" ht="15.75" hidden="1" customHeight="1" thickBot="1" x14ac:dyDescent="0.25">
      <c r="A412" s="570"/>
      <c r="B412" s="58">
        <f t="shared" si="562"/>
        <v>8</v>
      </c>
      <c r="C412" s="261"/>
      <c r="D412" s="262"/>
      <c r="E412" s="263"/>
      <c r="F412" s="553"/>
      <c r="G412" s="263"/>
      <c r="H412" s="543"/>
      <c r="I412" s="541"/>
      <c r="J412" s="542"/>
      <c r="K412" s="543"/>
      <c r="L412" s="491"/>
      <c r="M412" s="488"/>
      <c r="N412" s="527"/>
      <c r="O412" s="381"/>
      <c r="P412" s="238"/>
      <c r="Q412" s="120"/>
      <c r="R412" s="361"/>
      <c r="S412" s="381"/>
      <c r="T412" s="364">
        <f t="shared" si="522"/>
        <v>0</v>
      </c>
      <c r="U412" s="381"/>
      <c r="V412" s="364">
        <f t="shared" si="523"/>
        <v>0</v>
      </c>
      <c r="W412" s="381"/>
      <c r="X412" s="364">
        <f t="shared" si="524"/>
        <v>0</v>
      </c>
      <c r="Y412" s="381"/>
      <c r="Z412" s="364">
        <f t="shared" si="525"/>
        <v>0</v>
      </c>
      <c r="AA412" s="381"/>
      <c r="AB412" s="364">
        <f t="shared" si="526"/>
        <v>0</v>
      </c>
      <c r="AC412" s="381"/>
      <c r="AD412" s="364">
        <f t="shared" si="527"/>
        <v>0</v>
      </c>
      <c r="AE412" s="381"/>
      <c r="AF412" s="364">
        <f t="shared" si="528"/>
        <v>0</v>
      </c>
      <c r="AG412" s="127">
        <f t="shared" si="547"/>
        <v>0</v>
      </c>
      <c r="AH412" s="218" t="str">
        <f t="shared" si="535"/>
        <v/>
      </c>
      <c r="AI412" s="242">
        <f t="shared" si="529"/>
        <v>0</v>
      </c>
      <c r="AJ412" s="499"/>
      <c r="AK412" s="517"/>
      <c r="AL412" s="528"/>
      <c r="AM412" s="499"/>
      <c r="AN412" s="517"/>
      <c r="AO412" s="516"/>
      <c r="AP412" s="527"/>
      <c r="AQ412" s="216"/>
      <c r="AR412" s="379"/>
      <c r="AS412" s="216"/>
      <c r="AT412" s="216"/>
      <c r="AU412" s="216"/>
      <c r="AV412" s="216"/>
      <c r="AW412" s="216"/>
      <c r="AX412" s="216"/>
      <c r="AY412" s="525"/>
      <c r="AZ412" s="565"/>
      <c r="BA412" s="47" t="str">
        <f t="shared" si="460"/>
        <v>No aplica</v>
      </c>
      <c r="BB412" s="559"/>
      <c r="BC412" s="47" t="str">
        <f t="shared" si="461"/>
        <v>No aplica</v>
      </c>
      <c r="BD412" s="200" t="str">
        <f t="shared" si="530"/>
        <v>No aplica</v>
      </c>
      <c r="BE412" s="559"/>
      <c r="BF412" s="562"/>
      <c r="BG412" s="559"/>
      <c r="BH412" s="556"/>
      <c r="BI412" s="559"/>
    </row>
    <row r="413" spans="1:61" ht="15.75" hidden="1" customHeight="1" thickBot="1" x14ac:dyDescent="0.25">
      <c r="A413" s="570"/>
      <c r="B413" s="58">
        <f t="shared" si="562"/>
        <v>9</v>
      </c>
      <c r="C413" s="262"/>
      <c r="D413" s="262"/>
      <c r="E413" s="132"/>
      <c r="F413" s="554"/>
      <c r="G413" s="263"/>
      <c r="H413" s="543"/>
      <c r="I413" s="541"/>
      <c r="J413" s="542"/>
      <c r="K413" s="543"/>
      <c r="L413" s="492"/>
      <c r="M413" s="489"/>
      <c r="N413" s="527"/>
      <c r="O413" s="381"/>
      <c r="P413" s="241"/>
      <c r="Q413" s="120"/>
      <c r="R413" s="361"/>
      <c r="S413" s="381"/>
      <c r="T413" s="364">
        <f t="shared" si="522"/>
        <v>0</v>
      </c>
      <c r="U413" s="381"/>
      <c r="V413" s="364">
        <f t="shared" si="523"/>
        <v>0</v>
      </c>
      <c r="W413" s="381"/>
      <c r="X413" s="364">
        <f t="shared" si="524"/>
        <v>0</v>
      </c>
      <c r="Y413" s="381"/>
      <c r="Z413" s="364">
        <f t="shared" si="525"/>
        <v>0</v>
      </c>
      <c r="AA413" s="381"/>
      <c r="AB413" s="364">
        <f t="shared" si="526"/>
        <v>0</v>
      </c>
      <c r="AC413" s="381"/>
      <c r="AD413" s="364">
        <f t="shared" si="527"/>
        <v>0</v>
      </c>
      <c r="AE413" s="381"/>
      <c r="AF413" s="364">
        <f t="shared" si="528"/>
        <v>0</v>
      </c>
      <c r="AG413" s="127">
        <f t="shared" si="547"/>
        <v>0</v>
      </c>
      <c r="AH413" s="218" t="str">
        <f t="shared" si="535"/>
        <v/>
      </c>
      <c r="AI413" s="242">
        <f t="shared" si="529"/>
        <v>0</v>
      </c>
      <c r="AJ413" s="499"/>
      <c r="AK413" s="517"/>
      <c r="AL413" s="528"/>
      <c r="AM413" s="499"/>
      <c r="AN413" s="517"/>
      <c r="AO413" s="516"/>
      <c r="AP413" s="527"/>
      <c r="AQ413" s="216"/>
      <c r="AR413" s="379"/>
      <c r="AS413" s="216"/>
      <c r="AT413" s="216"/>
      <c r="AU413" s="216"/>
      <c r="AV413" s="216"/>
      <c r="AW413" s="216"/>
      <c r="AX413" s="216"/>
      <c r="AY413" s="526"/>
      <c r="AZ413" s="566"/>
      <c r="BA413" s="47" t="str">
        <f t="shared" si="460"/>
        <v>No aplica</v>
      </c>
      <c r="BB413" s="560"/>
      <c r="BC413" s="47" t="str">
        <f t="shared" si="461"/>
        <v>No aplica</v>
      </c>
      <c r="BD413" s="200" t="str">
        <f t="shared" si="530"/>
        <v>No aplica</v>
      </c>
      <c r="BE413" s="560"/>
      <c r="BF413" s="563"/>
      <c r="BG413" s="560"/>
      <c r="BH413" s="557"/>
      <c r="BI413" s="560"/>
    </row>
    <row r="414" spans="1:61" ht="43.5" hidden="1" customHeight="1" thickBot="1" x14ac:dyDescent="0.25">
      <c r="A414" s="570" t="s">
        <v>249</v>
      </c>
      <c r="B414" s="58">
        <v>1</v>
      </c>
      <c r="C414" s="264"/>
      <c r="D414" s="265"/>
      <c r="E414" s="266"/>
      <c r="F414" s="553"/>
      <c r="G414" s="263"/>
      <c r="H414" s="531"/>
      <c r="I414" s="541" t="str">
        <f t="shared" ref="I414" si="563">IF(H414=5,"Mas de una vez al año",IF(H414=4,"Al menos una vez en el ultimo año",IF(H414=3,"Al menos una vez en los ultimos 2 años",IF(H414=2,"Al menos una vez en los ultimos 5 años","No se ha presentado en los ultimos 5 años"))))</f>
        <v>No se ha presentado en los ultimos 5 años</v>
      </c>
      <c r="J414" s="542" t="str">
        <f>CONCATENATE(H$414,K$414)</f>
        <v/>
      </c>
      <c r="K414" s="543"/>
      <c r="L414" s="490" t="str">
        <f t="shared" ref="L414" si="564">IF(AM414=5,"Catastrófico - Tendría desastrosas consecuencias o efectos sobre la institución",IF(AM414=4,"Mayor - Tendría altas consecuencias o efectos sobre la institución",IF(AM414=3,"Moderado - Tendría medianas consecuencias o efectos sobre la institución",IF(AM414=2,"Menos - Tendría bajo impacto o efecto sobre la institución",IF(AM414=1,"Insignificante - tendría consecuencias o efectos mínimos en la institución","Digite Valor entre 1 y 5")))))</f>
        <v>Digite Valor entre 1 y 5</v>
      </c>
      <c r="M414" s="487" t="str">
        <f t="shared" ref="M414" si="565">IF(L414="Digite Valor entre 1 y 5","",IF(L414="Digite Valor entre 1 y 5","",IF(COUNTIF(CH$10:CH$17,CONCATENATE(H414,K414)),CH$9,IF(COUNTIF(CI$10:CI$17,CONCATENATE(H414,K414)),CI$9,IF(COUNTIF(CJ$10:CJ$13,CONCATENATE(H414,K414)),CJ$9,CK$9)))))</f>
        <v/>
      </c>
      <c r="N414" s="527" t="str">
        <f t="shared" ref="N414" si="566">IF(M414=CH$9,"E",IF(M414=CI$9,"A",IF(M414=CJ$9,"M",IF(M414=CK$9,"B",""))))</f>
        <v/>
      </c>
      <c r="O414" s="381"/>
      <c r="P414" s="238"/>
      <c r="Q414" s="120"/>
      <c r="R414" s="361"/>
      <c r="S414" s="381"/>
      <c r="T414" s="364">
        <f t="shared" si="522"/>
        <v>0</v>
      </c>
      <c r="U414" s="381"/>
      <c r="V414" s="364">
        <f t="shared" si="523"/>
        <v>0</v>
      </c>
      <c r="W414" s="381"/>
      <c r="X414" s="364">
        <f t="shared" si="524"/>
        <v>0</v>
      </c>
      <c r="Y414" s="381"/>
      <c r="Z414" s="364">
        <f t="shared" si="525"/>
        <v>0</v>
      </c>
      <c r="AA414" s="381"/>
      <c r="AB414" s="364">
        <f t="shared" si="526"/>
        <v>0</v>
      </c>
      <c r="AC414" s="381"/>
      <c r="AD414" s="364">
        <f t="shared" si="527"/>
        <v>0</v>
      </c>
      <c r="AE414" s="381"/>
      <c r="AF414" s="364">
        <f t="shared" si="528"/>
        <v>0</v>
      </c>
      <c r="AG414" s="127">
        <f t="shared" si="547"/>
        <v>0</v>
      </c>
      <c r="AH414" s="218" t="str">
        <f t="shared" si="535"/>
        <v/>
      </c>
      <c r="AI414" s="242">
        <f t="shared" si="529"/>
        <v>0</v>
      </c>
      <c r="AJ414" s="499" t="str">
        <f t="shared" ref="AJ414" si="567">BG414</f>
        <v/>
      </c>
      <c r="AK414" s="517" t="str">
        <f t="shared" ref="AK414" si="568">IF(AJ414=5,"Mas de una vez al año",IF(AJ414=4,"Al menos una vez en el ultimo año",IF(AJ414=3,"Al menos una vez en los ultimos 2 años",IF(AJ414=2,"Al menos una vez en los ultimos 5 años","No se ha presentado en los ultimos 5 años"))))</f>
        <v>No se ha presentado en los ultimos 5 años</v>
      </c>
      <c r="AL414" s="528">
        <f t="shared" ref="AL414" si="569">BJ414</f>
        <v>0</v>
      </c>
      <c r="AM414" s="499" t="str">
        <f t="shared" ref="AM414" si="570">BI414</f>
        <v/>
      </c>
      <c r="AN414" s="491" t="str">
        <f t="shared" ref="AN414" si="571">IF(AM414=5,"Catastrófico - Tendría desastrosas consecuencias o efectos sobre la institución",IF(AM414=4,"Mayor - Tendría altas consecuencias o efectos sobre la institución",IF(AM414=3,"Moderado - Tendría medianas consecuencias o efectos sobre la institución",IF(AM414=2,"Menos - Tendría bajo impacto o efecto sobre la institución",IF(AM414=1,"Insignificante - tendría consecuencias o efectos mínimos en la institución","Digite Valor entre 1 y 5")))))</f>
        <v>Digite Valor entre 1 y 5</v>
      </c>
      <c r="AO414" s="516" t="str">
        <f>IF(AN414="Digite Valor entre 1 y 5","",IF(COUNTIF(CJ$10:CJ$17,CONCATENATE(AJ414,AM414)),DK$9,IF(COUNTIF(CK$10:CK$17,CONCATENATE(AJ414,AM414)),DL$9,IF(COUNTIF(DM$10:DM$13,CONCATENATE(AJ414,AM414)),DM$9,DN$9))))</f>
        <v/>
      </c>
      <c r="AP414" s="527" t="str">
        <f>IF(AO414=DK$9,"E",IF(AO414=DL$9,"A",IF(AO414=DM$9,"M",IF(AO414=DN$9,"B",""))))</f>
        <v>E</v>
      </c>
      <c r="AQ414" s="217"/>
      <c r="AR414" s="379"/>
      <c r="AS414" s="123"/>
      <c r="AT414" s="123"/>
      <c r="AU414" s="343"/>
      <c r="AV414" s="326"/>
      <c r="AW414" s="374"/>
      <c r="AX414" s="217"/>
      <c r="AY414" s="568"/>
      <c r="AZ414" s="564">
        <f>H414</f>
        <v>0</v>
      </c>
      <c r="BA414" s="47" t="str">
        <f t="shared" si="460"/>
        <v>No aplica</v>
      </c>
      <c r="BB414" s="558">
        <f>K414</f>
        <v>0</v>
      </c>
      <c r="BC414" s="47" t="str">
        <f t="shared" si="461"/>
        <v>No aplica</v>
      </c>
      <c r="BD414" s="200" t="str">
        <f t="shared" si="530"/>
        <v>No aplica0</v>
      </c>
      <c r="BE414" s="567" t="str">
        <f t="shared" ref="BE414" si="572">IF(R414="","",SUMIF(R414:R422,"Afecta la Probabilidad",BA414:BA422))</f>
        <v/>
      </c>
      <c r="BF414" s="561" t="str">
        <f t="shared" ref="BF414" si="573">IF(R414="","",SUMIF(R414:R422,"Afecta el Impacto",BC414:BC422))</f>
        <v/>
      </c>
      <c r="BG414" s="558" t="str">
        <f t="shared" ref="BG414" si="574">IF(BE414="","",IF(H414-BE414&lt;=0,1,H414-BE414))</f>
        <v/>
      </c>
      <c r="BH414" s="555" t="str">
        <f t="shared" ref="BH414" si="575">CONCATENATE(BG414,BI414)</f>
        <v/>
      </c>
      <c r="BI414" s="558" t="str">
        <f t="shared" ref="BI414" si="576">IF(K414="","",IF(K414-BF414&lt;0,1,K414-BF414))</f>
        <v/>
      </c>
    </row>
    <row r="415" spans="1:61" ht="15.75" hidden="1" customHeight="1" thickBot="1" x14ac:dyDescent="0.25">
      <c r="A415" s="570"/>
      <c r="B415" s="58">
        <f t="shared" ref="B415:B422" si="577">B414+1</f>
        <v>2</v>
      </c>
      <c r="C415" s="264"/>
      <c r="D415" s="265"/>
      <c r="E415" s="266"/>
      <c r="F415" s="553"/>
      <c r="G415" s="263"/>
      <c r="H415" s="543"/>
      <c r="I415" s="541"/>
      <c r="J415" s="542"/>
      <c r="K415" s="543"/>
      <c r="L415" s="491"/>
      <c r="M415" s="488"/>
      <c r="N415" s="527"/>
      <c r="O415" s="381"/>
      <c r="P415" s="238"/>
      <c r="Q415" s="120"/>
      <c r="R415" s="361"/>
      <c r="S415" s="381"/>
      <c r="T415" s="364">
        <f t="shared" si="522"/>
        <v>0</v>
      </c>
      <c r="U415" s="381"/>
      <c r="V415" s="364">
        <f t="shared" si="523"/>
        <v>0</v>
      </c>
      <c r="W415" s="381"/>
      <c r="X415" s="364">
        <f t="shared" si="524"/>
        <v>0</v>
      </c>
      <c r="Y415" s="381"/>
      <c r="Z415" s="364">
        <f t="shared" si="525"/>
        <v>0</v>
      </c>
      <c r="AA415" s="381"/>
      <c r="AB415" s="364">
        <f t="shared" si="526"/>
        <v>0</v>
      </c>
      <c r="AC415" s="381"/>
      <c r="AD415" s="364">
        <f t="shared" si="527"/>
        <v>0</v>
      </c>
      <c r="AE415" s="381"/>
      <c r="AF415" s="364">
        <f t="shared" si="528"/>
        <v>0</v>
      </c>
      <c r="AG415" s="127">
        <f t="shared" si="547"/>
        <v>0</v>
      </c>
      <c r="AH415" s="218" t="str">
        <f t="shared" si="535"/>
        <v/>
      </c>
      <c r="AI415" s="242">
        <f t="shared" si="529"/>
        <v>0</v>
      </c>
      <c r="AJ415" s="499"/>
      <c r="AK415" s="517"/>
      <c r="AL415" s="528"/>
      <c r="AM415" s="499"/>
      <c r="AN415" s="491"/>
      <c r="AO415" s="516"/>
      <c r="AP415" s="527"/>
      <c r="AQ415" s="328"/>
      <c r="AR415" s="379"/>
      <c r="AS415" s="123"/>
      <c r="AT415" s="123"/>
      <c r="AU415" s="343"/>
      <c r="AV415" s="326"/>
      <c r="AW415" s="374"/>
      <c r="AX415" s="217"/>
      <c r="AY415" s="568"/>
      <c r="AZ415" s="565"/>
      <c r="BA415" s="47" t="str">
        <f t="shared" si="460"/>
        <v>No aplica</v>
      </c>
      <c r="BB415" s="559"/>
      <c r="BC415" s="47" t="str">
        <f t="shared" si="461"/>
        <v>No aplica</v>
      </c>
      <c r="BD415" s="200" t="str">
        <f t="shared" si="530"/>
        <v>No aplica</v>
      </c>
      <c r="BE415" s="559"/>
      <c r="BF415" s="562"/>
      <c r="BG415" s="559"/>
      <c r="BH415" s="556"/>
      <c r="BI415" s="559"/>
    </row>
    <row r="416" spans="1:61" ht="15.75" hidden="1" customHeight="1" thickBot="1" x14ac:dyDescent="0.25">
      <c r="A416" s="570"/>
      <c r="B416" s="58">
        <f t="shared" si="577"/>
        <v>3</v>
      </c>
      <c r="C416" s="264"/>
      <c r="D416" s="265"/>
      <c r="E416" s="266"/>
      <c r="F416" s="553"/>
      <c r="G416" s="263"/>
      <c r="H416" s="543"/>
      <c r="I416" s="541"/>
      <c r="J416" s="542"/>
      <c r="K416" s="543"/>
      <c r="L416" s="491"/>
      <c r="M416" s="488"/>
      <c r="N416" s="527"/>
      <c r="O416" s="381"/>
      <c r="P416" s="238"/>
      <c r="Q416" s="120"/>
      <c r="R416" s="361"/>
      <c r="S416" s="381"/>
      <c r="T416" s="364">
        <f t="shared" si="522"/>
        <v>0</v>
      </c>
      <c r="U416" s="381"/>
      <c r="V416" s="364">
        <f t="shared" si="523"/>
        <v>0</v>
      </c>
      <c r="W416" s="381"/>
      <c r="X416" s="364">
        <f t="shared" si="524"/>
        <v>0</v>
      </c>
      <c r="Y416" s="381"/>
      <c r="Z416" s="364">
        <f t="shared" si="525"/>
        <v>0</v>
      </c>
      <c r="AA416" s="381"/>
      <c r="AB416" s="364">
        <f t="shared" si="526"/>
        <v>0</v>
      </c>
      <c r="AC416" s="381"/>
      <c r="AD416" s="364">
        <f t="shared" si="527"/>
        <v>0</v>
      </c>
      <c r="AE416" s="381"/>
      <c r="AF416" s="364">
        <f t="shared" si="528"/>
        <v>0</v>
      </c>
      <c r="AG416" s="127">
        <f t="shared" si="547"/>
        <v>0</v>
      </c>
      <c r="AH416" s="218" t="str">
        <f t="shared" si="535"/>
        <v/>
      </c>
      <c r="AI416" s="242">
        <f t="shared" si="529"/>
        <v>0</v>
      </c>
      <c r="AJ416" s="499"/>
      <c r="AK416" s="517"/>
      <c r="AL416" s="528"/>
      <c r="AM416" s="499"/>
      <c r="AN416" s="491"/>
      <c r="AO416" s="516"/>
      <c r="AP416" s="527"/>
      <c r="AQ416" s="217"/>
      <c r="AR416" s="379"/>
      <c r="AS416" s="123"/>
      <c r="AT416" s="123"/>
      <c r="AU416" s="343"/>
      <c r="AV416" s="326"/>
      <c r="AW416" s="374"/>
      <c r="AX416" s="217"/>
      <c r="AY416" s="568"/>
      <c r="AZ416" s="565"/>
      <c r="BA416" s="47" t="str">
        <f t="shared" si="460"/>
        <v>No aplica</v>
      </c>
      <c r="BB416" s="559"/>
      <c r="BC416" s="47" t="str">
        <f t="shared" si="461"/>
        <v>No aplica</v>
      </c>
      <c r="BD416" s="200" t="str">
        <f t="shared" si="530"/>
        <v>No aplica</v>
      </c>
      <c r="BE416" s="559"/>
      <c r="BF416" s="562"/>
      <c r="BG416" s="559"/>
      <c r="BH416" s="556"/>
      <c r="BI416" s="559"/>
    </row>
    <row r="417" spans="1:61" ht="15.75" hidden="1" customHeight="1" thickBot="1" x14ac:dyDescent="0.25">
      <c r="A417" s="570"/>
      <c r="B417" s="58">
        <f t="shared" si="577"/>
        <v>4</v>
      </c>
      <c r="C417" s="264"/>
      <c r="D417" s="265"/>
      <c r="E417" s="266"/>
      <c r="F417" s="553"/>
      <c r="G417" s="263"/>
      <c r="H417" s="543"/>
      <c r="I417" s="541"/>
      <c r="J417" s="542"/>
      <c r="K417" s="543"/>
      <c r="L417" s="491"/>
      <c r="M417" s="488"/>
      <c r="N417" s="527"/>
      <c r="O417" s="381"/>
      <c r="P417" s="238"/>
      <c r="Q417" s="120"/>
      <c r="R417" s="361"/>
      <c r="S417" s="381"/>
      <c r="T417" s="364">
        <f t="shared" si="522"/>
        <v>0</v>
      </c>
      <c r="U417" s="381"/>
      <c r="V417" s="364">
        <f t="shared" si="523"/>
        <v>0</v>
      </c>
      <c r="W417" s="381"/>
      <c r="X417" s="364">
        <f t="shared" si="524"/>
        <v>0</v>
      </c>
      <c r="Y417" s="381"/>
      <c r="Z417" s="364">
        <f t="shared" si="525"/>
        <v>0</v>
      </c>
      <c r="AA417" s="381"/>
      <c r="AB417" s="364">
        <f t="shared" si="526"/>
        <v>0</v>
      </c>
      <c r="AC417" s="381"/>
      <c r="AD417" s="364">
        <f t="shared" si="527"/>
        <v>0</v>
      </c>
      <c r="AE417" s="381"/>
      <c r="AF417" s="364">
        <f t="shared" si="528"/>
        <v>0</v>
      </c>
      <c r="AG417" s="127">
        <f t="shared" si="547"/>
        <v>0</v>
      </c>
      <c r="AH417" s="218" t="str">
        <f t="shared" si="535"/>
        <v/>
      </c>
      <c r="AI417" s="242">
        <f t="shared" si="529"/>
        <v>0</v>
      </c>
      <c r="AJ417" s="499"/>
      <c r="AK417" s="517"/>
      <c r="AL417" s="528"/>
      <c r="AM417" s="499"/>
      <c r="AN417" s="491"/>
      <c r="AO417" s="516"/>
      <c r="AP417" s="527"/>
      <c r="AQ417" s="216"/>
      <c r="AR417" s="379"/>
      <c r="AS417" s="123"/>
      <c r="AT417" s="352"/>
      <c r="AU417" s="343"/>
      <c r="AV417" s="326"/>
      <c r="AW417" s="374"/>
      <c r="AX417" s="217"/>
      <c r="AY417" s="568"/>
      <c r="AZ417" s="565"/>
      <c r="BA417" s="47" t="str">
        <f t="shared" si="460"/>
        <v>No aplica</v>
      </c>
      <c r="BB417" s="559"/>
      <c r="BC417" s="47" t="str">
        <f t="shared" si="461"/>
        <v>No aplica</v>
      </c>
      <c r="BD417" s="200" t="str">
        <f t="shared" si="530"/>
        <v>No aplica</v>
      </c>
      <c r="BE417" s="559"/>
      <c r="BF417" s="562"/>
      <c r="BG417" s="559"/>
      <c r="BH417" s="556"/>
      <c r="BI417" s="559"/>
    </row>
    <row r="418" spans="1:61" ht="15.75" hidden="1" customHeight="1" thickBot="1" x14ac:dyDescent="0.25">
      <c r="A418" s="570"/>
      <c r="B418" s="58">
        <f t="shared" si="577"/>
        <v>5</v>
      </c>
      <c r="C418" s="264"/>
      <c r="D418" s="265"/>
      <c r="E418" s="266"/>
      <c r="F418" s="553"/>
      <c r="G418" s="263"/>
      <c r="H418" s="543"/>
      <c r="I418" s="541"/>
      <c r="J418" s="542"/>
      <c r="K418" s="543"/>
      <c r="L418" s="491"/>
      <c r="M418" s="488"/>
      <c r="N418" s="527"/>
      <c r="O418" s="381"/>
      <c r="P418" s="238"/>
      <c r="Q418" s="120"/>
      <c r="R418" s="361"/>
      <c r="S418" s="381"/>
      <c r="T418" s="364">
        <f t="shared" si="522"/>
        <v>0</v>
      </c>
      <c r="U418" s="381"/>
      <c r="V418" s="364">
        <f t="shared" si="523"/>
        <v>0</v>
      </c>
      <c r="W418" s="381"/>
      <c r="X418" s="364">
        <f t="shared" si="524"/>
        <v>0</v>
      </c>
      <c r="Y418" s="381"/>
      <c r="Z418" s="364">
        <f t="shared" si="525"/>
        <v>0</v>
      </c>
      <c r="AA418" s="381"/>
      <c r="AB418" s="364">
        <f t="shared" si="526"/>
        <v>0</v>
      </c>
      <c r="AC418" s="381"/>
      <c r="AD418" s="364">
        <f t="shared" si="527"/>
        <v>0</v>
      </c>
      <c r="AE418" s="381"/>
      <c r="AF418" s="364">
        <f t="shared" si="528"/>
        <v>0</v>
      </c>
      <c r="AG418" s="127">
        <f t="shared" si="547"/>
        <v>0</v>
      </c>
      <c r="AH418" s="218" t="str">
        <f t="shared" si="535"/>
        <v/>
      </c>
      <c r="AI418" s="242">
        <f t="shared" si="529"/>
        <v>0</v>
      </c>
      <c r="AJ418" s="499"/>
      <c r="AK418" s="517"/>
      <c r="AL418" s="528"/>
      <c r="AM418" s="499"/>
      <c r="AN418" s="491"/>
      <c r="AO418" s="516"/>
      <c r="AP418" s="527"/>
      <c r="AQ418" s="216"/>
      <c r="AR418" s="379"/>
      <c r="AS418" s="123"/>
      <c r="AT418" s="352"/>
      <c r="AU418" s="343"/>
      <c r="AV418" s="326"/>
      <c r="AW418" s="374"/>
      <c r="AX418" s="217"/>
      <c r="AY418" s="568"/>
      <c r="AZ418" s="565"/>
      <c r="BA418" s="47" t="str">
        <f t="shared" ref="BA418:BA440" si="578">IF(R418="Afecta la Probabilidad",AZ418-(AZ418-AI418),"No aplica")</f>
        <v>No aplica</v>
      </c>
      <c r="BB418" s="559"/>
      <c r="BC418" s="47" t="str">
        <f t="shared" ref="BC418:BC440" si="579">IF(R418="Afecta el Impacto",BB418-(BB418-AI418),"No aplica")</f>
        <v>No aplica</v>
      </c>
      <c r="BD418" s="200" t="str">
        <f t="shared" si="530"/>
        <v>No aplica</v>
      </c>
      <c r="BE418" s="559"/>
      <c r="BF418" s="562"/>
      <c r="BG418" s="559"/>
      <c r="BH418" s="556"/>
      <c r="BI418" s="559"/>
    </row>
    <row r="419" spans="1:61" ht="15.75" hidden="1" customHeight="1" thickBot="1" x14ac:dyDescent="0.25">
      <c r="A419" s="570"/>
      <c r="B419" s="58">
        <f t="shared" si="577"/>
        <v>6</v>
      </c>
      <c r="C419" s="264"/>
      <c r="D419" s="262"/>
      <c r="E419" s="263"/>
      <c r="F419" s="553"/>
      <c r="G419" s="263"/>
      <c r="H419" s="543"/>
      <c r="I419" s="541"/>
      <c r="J419" s="542"/>
      <c r="K419" s="543"/>
      <c r="L419" s="491"/>
      <c r="M419" s="488"/>
      <c r="N419" s="527"/>
      <c r="O419" s="381"/>
      <c r="P419" s="238"/>
      <c r="Q419" s="120"/>
      <c r="R419" s="361"/>
      <c r="S419" s="381"/>
      <c r="T419" s="364">
        <f t="shared" si="522"/>
        <v>0</v>
      </c>
      <c r="U419" s="381"/>
      <c r="V419" s="364">
        <f t="shared" si="523"/>
        <v>0</v>
      </c>
      <c r="W419" s="381"/>
      <c r="X419" s="364">
        <f t="shared" si="524"/>
        <v>0</v>
      </c>
      <c r="Y419" s="381"/>
      <c r="Z419" s="364">
        <f t="shared" si="525"/>
        <v>0</v>
      </c>
      <c r="AA419" s="381"/>
      <c r="AB419" s="364">
        <f t="shared" si="526"/>
        <v>0</v>
      </c>
      <c r="AC419" s="381"/>
      <c r="AD419" s="364">
        <f t="shared" si="527"/>
        <v>0</v>
      </c>
      <c r="AE419" s="381"/>
      <c r="AF419" s="364">
        <f t="shared" si="528"/>
        <v>0</v>
      </c>
      <c r="AG419" s="127">
        <f t="shared" si="547"/>
        <v>0</v>
      </c>
      <c r="AH419" s="218" t="str">
        <f t="shared" si="535"/>
        <v/>
      </c>
      <c r="AI419" s="242">
        <f t="shared" si="529"/>
        <v>0</v>
      </c>
      <c r="AJ419" s="499"/>
      <c r="AK419" s="517"/>
      <c r="AL419" s="528"/>
      <c r="AM419" s="499"/>
      <c r="AN419" s="491"/>
      <c r="AO419" s="516"/>
      <c r="AP419" s="527"/>
      <c r="AQ419" s="216"/>
      <c r="AR419" s="379"/>
      <c r="AS419" s="123"/>
      <c r="AT419" s="352"/>
      <c r="AU419" s="343"/>
      <c r="AV419" s="326"/>
      <c r="AW419" s="374"/>
      <c r="AX419" s="217"/>
      <c r="AY419" s="568"/>
      <c r="AZ419" s="565"/>
      <c r="BA419" s="47" t="str">
        <f t="shared" si="578"/>
        <v>No aplica</v>
      </c>
      <c r="BB419" s="559"/>
      <c r="BC419" s="47" t="str">
        <f t="shared" si="579"/>
        <v>No aplica</v>
      </c>
      <c r="BD419" s="200" t="str">
        <f t="shared" si="530"/>
        <v>No aplica</v>
      </c>
      <c r="BE419" s="559"/>
      <c r="BF419" s="562"/>
      <c r="BG419" s="559"/>
      <c r="BH419" s="556"/>
      <c r="BI419" s="559"/>
    </row>
    <row r="420" spans="1:61" ht="51.75" hidden="1" customHeight="1" thickBot="1" x14ac:dyDescent="0.25">
      <c r="A420" s="570"/>
      <c r="B420" s="58">
        <f t="shared" si="577"/>
        <v>7</v>
      </c>
      <c r="C420" s="264"/>
      <c r="D420" s="265"/>
      <c r="E420" s="266"/>
      <c r="F420" s="553"/>
      <c r="G420" s="263"/>
      <c r="H420" s="543"/>
      <c r="I420" s="541"/>
      <c r="J420" s="542"/>
      <c r="K420" s="543"/>
      <c r="L420" s="491"/>
      <c r="M420" s="488"/>
      <c r="N420" s="527"/>
      <c r="O420" s="381"/>
      <c r="P420" s="238"/>
      <c r="Q420" s="120"/>
      <c r="R420" s="361"/>
      <c r="S420" s="381"/>
      <c r="T420" s="364">
        <f t="shared" si="522"/>
        <v>0</v>
      </c>
      <c r="U420" s="381"/>
      <c r="V420" s="364">
        <f t="shared" si="523"/>
        <v>0</v>
      </c>
      <c r="W420" s="381"/>
      <c r="X420" s="364">
        <f t="shared" si="524"/>
        <v>0</v>
      </c>
      <c r="Y420" s="381"/>
      <c r="Z420" s="364">
        <f t="shared" si="525"/>
        <v>0</v>
      </c>
      <c r="AA420" s="381"/>
      <c r="AB420" s="364">
        <f t="shared" si="526"/>
        <v>0</v>
      </c>
      <c r="AC420" s="381"/>
      <c r="AD420" s="364">
        <f t="shared" si="527"/>
        <v>0</v>
      </c>
      <c r="AE420" s="381"/>
      <c r="AF420" s="364">
        <f t="shared" si="528"/>
        <v>0</v>
      </c>
      <c r="AG420" s="127">
        <f t="shared" si="547"/>
        <v>0</v>
      </c>
      <c r="AH420" s="218" t="str">
        <f t="shared" si="535"/>
        <v/>
      </c>
      <c r="AI420" s="242">
        <f t="shared" si="529"/>
        <v>0</v>
      </c>
      <c r="AJ420" s="499"/>
      <c r="AK420" s="517"/>
      <c r="AL420" s="528"/>
      <c r="AM420" s="499"/>
      <c r="AN420" s="491"/>
      <c r="AO420" s="516"/>
      <c r="AP420" s="527"/>
      <c r="AQ420" s="216"/>
      <c r="AR420" s="379"/>
      <c r="AS420" s="123"/>
      <c r="AT420" s="123"/>
      <c r="AU420" s="343"/>
      <c r="AV420" s="326"/>
      <c r="AW420" s="374"/>
      <c r="AX420" s="217"/>
      <c r="AY420" s="568"/>
      <c r="AZ420" s="565"/>
      <c r="BA420" s="47" t="str">
        <f t="shared" si="578"/>
        <v>No aplica</v>
      </c>
      <c r="BB420" s="559"/>
      <c r="BC420" s="47" t="str">
        <f t="shared" si="579"/>
        <v>No aplica</v>
      </c>
      <c r="BD420" s="200" t="str">
        <f t="shared" si="530"/>
        <v>No aplica</v>
      </c>
      <c r="BE420" s="559"/>
      <c r="BF420" s="562"/>
      <c r="BG420" s="559"/>
      <c r="BH420" s="556"/>
      <c r="BI420" s="559"/>
    </row>
    <row r="421" spans="1:61" ht="51.75" hidden="1" customHeight="1" thickBot="1" x14ac:dyDescent="0.25">
      <c r="A421" s="570"/>
      <c r="B421" s="58">
        <f t="shared" si="577"/>
        <v>8</v>
      </c>
      <c r="C421" s="264"/>
      <c r="D421" s="265"/>
      <c r="E421" s="266"/>
      <c r="F421" s="553"/>
      <c r="G421" s="263"/>
      <c r="H421" s="543"/>
      <c r="I421" s="541"/>
      <c r="J421" s="542"/>
      <c r="K421" s="543"/>
      <c r="L421" s="491"/>
      <c r="M421" s="488"/>
      <c r="N421" s="527"/>
      <c r="O421" s="381"/>
      <c r="P421" s="238"/>
      <c r="Q421" s="120"/>
      <c r="R421" s="361"/>
      <c r="S421" s="381"/>
      <c r="T421" s="364">
        <f t="shared" si="522"/>
        <v>0</v>
      </c>
      <c r="U421" s="381"/>
      <c r="V421" s="364">
        <f t="shared" si="523"/>
        <v>0</v>
      </c>
      <c r="W421" s="381"/>
      <c r="X421" s="364">
        <f t="shared" si="524"/>
        <v>0</v>
      </c>
      <c r="Y421" s="381"/>
      <c r="Z421" s="364">
        <f t="shared" si="525"/>
        <v>0</v>
      </c>
      <c r="AA421" s="381"/>
      <c r="AB421" s="364">
        <f t="shared" si="526"/>
        <v>0</v>
      </c>
      <c r="AC421" s="381"/>
      <c r="AD421" s="364">
        <f t="shared" si="527"/>
        <v>0</v>
      </c>
      <c r="AE421" s="381"/>
      <c r="AF421" s="364">
        <f t="shared" si="528"/>
        <v>0</v>
      </c>
      <c r="AG421" s="127">
        <f t="shared" si="547"/>
        <v>0</v>
      </c>
      <c r="AH421" s="218" t="str">
        <f t="shared" si="535"/>
        <v/>
      </c>
      <c r="AI421" s="242">
        <f t="shared" si="529"/>
        <v>0</v>
      </c>
      <c r="AJ421" s="499"/>
      <c r="AK421" s="517"/>
      <c r="AL421" s="528"/>
      <c r="AM421" s="499"/>
      <c r="AN421" s="491"/>
      <c r="AO421" s="516"/>
      <c r="AP421" s="527"/>
      <c r="AQ421" s="216"/>
      <c r="AR421" s="379"/>
      <c r="AS421" s="123"/>
      <c r="AT421" s="123"/>
      <c r="AU421" s="343"/>
      <c r="AV421" s="326"/>
      <c r="AW421" s="374"/>
      <c r="AX421" s="217"/>
      <c r="AY421" s="568"/>
      <c r="AZ421" s="565"/>
      <c r="BA421" s="47" t="str">
        <f t="shared" si="578"/>
        <v>No aplica</v>
      </c>
      <c r="BB421" s="559"/>
      <c r="BC421" s="47" t="str">
        <f t="shared" si="579"/>
        <v>No aplica</v>
      </c>
      <c r="BD421" s="200" t="str">
        <f t="shared" si="530"/>
        <v>No aplica</v>
      </c>
      <c r="BE421" s="559"/>
      <c r="BF421" s="562"/>
      <c r="BG421" s="559"/>
      <c r="BH421" s="556"/>
      <c r="BI421" s="559"/>
    </row>
    <row r="422" spans="1:61" ht="15.75" hidden="1" customHeight="1" thickBot="1" x14ac:dyDescent="0.25">
      <c r="A422" s="570"/>
      <c r="B422" s="58">
        <f t="shared" si="577"/>
        <v>9</v>
      </c>
      <c r="C422" s="158"/>
      <c r="D422" s="158"/>
      <c r="E422" s="133"/>
      <c r="F422" s="553"/>
      <c r="G422" s="159"/>
      <c r="H422" s="543"/>
      <c r="I422" s="541"/>
      <c r="J422" s="542"/>
      <c r="K422" s="543"/>
      <c r="L422" s="492"/>
      <c r="M422" s="489"/>
      <c r="N422" s="527"/>
      <c r="O422" s="381"/>
      <c r="P422" s="241"/>
      <c r="Q422" s="120"/>
      <c r="R422" s="361"/>
      <c r="S422" s="381"/>
      <c r="T422" s="364">
        <f t="shared" si="522"/>
        <v>0</v>
      </c>
      <c r="U422" s="381"/>
      <c r="V422" s="364">
        <f t="shared" si="523"/>
        <v>0</v>
      </c>
      <c r="W422" s="381"/>
      <c r="X422" s="364">
        <f t="shared" si="524"/>
        <v>0</v>
      </c>
      <c r="Y422" s="381"/>
      <c r="Z422" s="364">
        <f t="shared" si="525"/>
        <v>0</v>
      </c>
      <c r="AA422" s="381"/>
      <c r="AB422" s="364">
        <f t="shared" si="526"/>
        <v>0</v>
      </c>
      <c r="AC422" s="381"/>
      <c r="AD422" s="364">
        <f t="shared" si="527"/>
        <v>0</v>
      </c>
      <c r="AE422" s="381"/>
      <c r="AF422" s="364">
        <f t="shared" si="528"/>
        <v>0</v>
      </c>
      <c r="AG422" s="127">
        <f t="shared" si="547"/>
        <v>0</v>
      </c>
      <c r="AH422" s="218" t="str">
        <f t="shared" si="535"/>
        <v/>
      </c>
      <c r="AI422" s="242">
        <f t="shared" si="529"/>
        <v>0</v>
      </c>
      <c r="AJ422" s="499"/>
      <c r="AK422" s="517"/>
      <c r="AL422" s="528"/>
      <c r="AM422" s="499"/>
      <c r="AN422" s="491"/>
      <c r="AO422" s="516"/>
      <c r="AP422" s="527"/>
      <c r="AQ422" s="216"/>
      <c r="AR422" s="379"/>
      <c r="AS422" s="123"/>
      <c r="AT422" s="216"/>
      <c r="AU422" s="343"/>
      <c r="AV422" s="326"/>
      <c r="AW422" s="324"/>
      <c r="AX422" s="327"/>
      <c r="AY422" s="568"/>
      <c r="AZ422" s="566"/>
      <c r="BA422" s="47" t="str">
        <f t="shared" si="578"/>
        <v>No aplica</v>
      </c>
      <c r="BB422" s="560"/>
      <c r="BC422" s="47" t="str">
        <f t="shared" si="579"/>
        <v>No aplica</v>
      </c>
      <c r="BD422" s="200" t="str">
        <f t="shared" si="530"/>
        <v>No aplica</v>
      </c>
      <c r="BE422" s="560"/>
      <c r="BF422" s="563"/>
      <c r="BG422" s="560"/>
      <c r="BH422" s="557"/>
      <c r="BI422" s="560"/>
    </row>
    <row r="423" spans="1:61" ht="15.75" hidden="1" customHeight="1" thickBot="1" x14ac:dyDescent="0.25">
      <c r="A423" s="570" t="s">
        <v>250</v>
      </c>
      <c r="B423" s="220">
        <v>1</v>
      </c>
      <c r="C423" s="262"/>
      <c r="D423" s="262"/>
      <c r="E423" s="263"/>
      <c r="F423" s="544"/>
      <c r="G423" s="263"/>
      <c r="H423" s="543"/>
      <c r="I423" s="541" t="str">
        <f t="shared" ref="I423" si="580">IF(H423=5,"Mas de una vez al año",IF(H423=4,"Al menos una vez en el ultimo año",IF(H423=3,"Al menos una vez en los ultimos 2 años",IF(H423=2,"Al menos una vez en los ultimos 5 años","No se ha presentado en los ultimos 5 años"))))</f>
        <v>No se ha presentado en los ultimos 5 años</v>
      </c>
      <c r="J423" s="542" t="str">
        <f>CONCATENATE(H$423,K$423)</f>
        <v/>
      </c>
      <c r="K423" s="543"/>
      <c r="L423" s="490" t="str">
        <f t="shared" ref="L423" si="581">IF(AM423=5,"Catastrófico - Tendría desastrosas consecuencias o efectos sobre la institución",IF(AM423=4,"Mayor - Tendría altas consecuencias o efectos sobre la institución",IF(AM423=3,"Moderado - Tendría medianas consecuencias o efectos sobre la institución",IF(AM423=2,"Menos - Tendría bajo impacto o efecto sobre la institución",IF(AM423=1,"Insignificante - tendría consecuencias o efectos mínimos en la institución","Digite Valor entre 1 y 5")))))</f>
        <v>Digite Valor entre 1 y 5</v>
      </c>
      <c r="M423" s="487" t="str">
        <f t="shared" ref="M423" si="582">IF(L423="Digite Valor entre 1 y 5","",IF(L423="Digite Valor entre 1 y 5","",IF(COUNTIF(CH$10:CH$17,CONCATENATE(H423,K423)),CH$9,IF(COUNTIF(CI$10:CI$17,CONCATENATE(H423,K423)),CI$9,IF(COUNTIF(CJ$10:CJ$13,CONCATENATE(H423,K423)),CJ$9,CK$9)))))</f>
        <v/>
      </c>
      <c r="N423" s="527" t="str">
        <f t="shared" ref="N423" si="583">IF(M423=CH$9,"E",IF(M423=CI$9,"A",IF(M423=CJ$9,"M",IF(M423=CK$9,"B",""))))</f>
        <v/>
      </c>
      <c r="O423" s="381"/>
      <c r="P423" s="286"/>
      <c r="Q423" s="120"/>
      <c r="R423" s="361"/>
      <c r="S423" s="381"/>
      <c r="T423" s="364">
        <f t="shared" si="522"/>
        <v>0</v>
      </c>
      <c r="U423" s="381"/>
      <c r="V423" s="364">
        <f t="shared" si="523"/>
        <v>0</v>
      </c>
      <c r="W423" s="381"/>
      <c r="X423" s="364">
        <f t="shared" si="524"/>
        <v>0</v>
      </c>
      <c r="Y423" s="381"/>
      <c r="Z423" s="364">
        <f t="shared" si="525"/>
        <v>0</v>
      </c>
      <c r="AA423" s="381"/>
      <c r="AB423" s="364">
        <f t="shared" si="526"/>
        <v>0</v>
      </c>
      <c r="AC423" s="381"/>
      <c r="AD423" s="364">
        <f t="shared" si="527"/>
        <v>0</v>
      </c>
      <c r="AE423" s="381"/>
      <c r="AF423" s="364">
        <f t="shared" si="528"/>
        <v>0</v>
      </c>
      <c r="AG423" s="127">
        <f t="shared" si="547"/>
        <v>0</v>
      </c>
      <c r="AH423" s="218" t="str">
        <f t="shared" si="535"/>
        <v/>
      </c>
      <c r="AI423" s="242">
        <f t="shared" si="529"/>
        <v>0</v>
      </c>
      <c r="AJ423" s="499" t="str">
        <f t="shared" ref="AJ423" si="584">BG423</f>
        <v/>
      </c>
      <c r="AK423" s="517" t="str">
        <f t="shared" ref="AK423" si="585">IF(AJ423=5,"Mas de una vez al año",IF(AJ423=4,"Al menos una vez en el ultimo año",IF(AJ423=3,"Al menos una vez en los ultimos 2 años",IF(AJ423=2,"Al menos una vez en los ultimos 5 años","No se ha presentado en los ultimos 5 años"))))</f>
        <v>No se ha presentado en los ultimos 5 años</v>
      </c>
      <c r="AL423" s="528">
        <f t="shared" ref="AL423" si="586">BJ423</f>
        <v>0</v>
      </c>
      <c r="AM423" s="499" t="str">
        <f t="shared" ref="AM423" si="587">BI423</f>
        <v/>
      </c>
      <c r="AN423" s="491" t="str">
        <f t="shared" ref="AN423" si="588">IF(AM423=5,"Catastrófico - Tendría desastrosas consecuencias o efectos sobre la institución",IF(AM423=4,"Mayor - Tendría altas consecuencias o efectos sobre la institución",IF(AM423=3,"Moderado - Tendría medianas consecuencias o efectos sobre la institución",IF(AM423=2,"Menos - Tendría bajo impacto o efecto sobre la institución",IF(AM423=1,"Insignificante - tendría consecuencias o efectos mínimos en la institución","Digite Valor entre 1 y 5")))))</f>
        <v>Digite Valor entre 1 y 5</v>
      </c>
      <c r="AO423" s="516" t="str">
        <f>IF(AN423="Digite Valor entre 1 y 5","",IF(COUNTIF(CJ$10:CJ$17,CONCATENATE(AJ423,AM423)),DK$9,IF(COUNTIF(CK$10:CK$17,CONCATENATE(AJ423,AM423)),DL$9,IF(COUNTIF(DM$10:DM$13,CONCATENATE(AJ423,AM423)),DM$9,DN$9))))</f>
        <v/>
      </c>
      <c r="AP423" s="527" t="str">
        <f>IF(AO423=DK$9,"E",IF(AO423=DL$9,"A",IF(AO423=DM$9,"M",IF(AO423=DN$9,"B",""))))</f>
        <v>E</v>
      </c>
      <c r="AQ423" s="217"/>
      <c r="AR423" s="379"/>
      <c r="AS423" s="329"/>
      <c r="AT423" s="123"/>
      <c r="AU423" s="569"/>
      <c r="AV423" s="569"/>
      <c r="AW423" s="375"/>
      <c r="AX423" s="375"/>
      <c r="AY423" s="675"/>
      <c r="AZ423" s="564">
        <f>H423</f>
        <v>0</v>
      </c>
      <c r="BA423" s="47" t="str">
        <f t="shared" si="578"/>
        <v>No aplica</v>
      </c>
      <c r="BB423" s="558">
        <f>K423</f>
        <v>0</v>
      </c>
      <c r="BC423" s="47" t="str">
        <f t="shared" si="579"/>
        <v>No aplica</v>
      </c>
      <c r="BD423" s="200" t="str">
        <f t="shared" si="530"/>
        <v>No aplica0</v>
      </c>
      <c r="BE423" s="567" t="str">
        <f t="shared" ref="BE423" si="589">IF(R423="","",SUMIF(R423:R431,"Afecta la Probabilidad",BA423:BA431))</f>
        <v/>
      </c>
      <c r="BF423" s="561" t="str">
        <f t="shared" ref="BF423" si="590">IF(R423="","",SUMIF(R423:R431,"Afecta el Impacto",BC423:BC431))</f>
        <v/>
      </c>
      <c r="BG423" s="558" t="str">
        <f t="shared" ref="BG423" si="591">IF(BE423="","",IF(H423-BE423&lt;=0,1,H423-BE423))</f>
        <v/>
      </c>
      <c r="BH423" s="555" t="str">
        <f t="shared" ref="BH423" si="592">CONCATENATE(BG423,BI423)</f>
        <v/>
      </c>
      <c r="BI423" s="558" t="str">
        <f t="shared" ref="BI423" si="593">IF(K423="","",IF(K423-BF423&lt;0,1,K423-BF423))</f>
        <v/>
      </c>
    </row>
    <row r="424" spans="1:61" ht="15.75" hidden="1" customHeight="1" thickBot="1" x14ac:dyDescent="0.25">
      <c r="A424" s="570"/>
      <c r="B424" s="220">
        <f t="shared" ref="B424:B431" si="594">B423+1</f>
        <v>2</v>
      </c>
      <c r="C424" s="262"/>
      <c r="D424" s="262"/>
      <c r="E424" s="240"/>
      <c r="F424" s="544"/>
      <c r="G424" s="263"/>
      <c r="H424" s="543"/>
      <c r="I424" s="541"/>
      <c r="J424" s="542"/>
      <c r="K424" s="543"/>
      <c r="L424" s="491"/>
      <c r="M424" s="488"/>
      <c r="N424" s="527"/>
      <c r="O424" s="381"/>
      <c r="P424" s="286"/>
      <c r="Q424" s="120"/>
      <c r="R424" s="361"/>
      <c r="S424" s="381"/>
      <c r="T424" s="364">
        <f t="shared" si="522"/>
        <v>0</v>
      </c>
      <c r="U424" s="381"/>
      <c r="V424" s="364">
        <f t="shared" si="523"/>
        <v>0</v>
      </c>
      <c r="W424" s="381"/>
      <c r="X424" s="364">
        <f t="shared" si="524"/>
        <v>0</v>
      </c>
      <c r="Y424" s="381"/>
      <c r="Z424" s="364">
        <f t="shared" si="525"/>
        <v>0</v>
      </c>
      <c r="AA424" s="381"/>
      <c r="AB424" s="364">
        <f t="shared" si="526"/>
        <v>0</v>
      </c>
      <c r="AC424" s="381"/>
      <c r="AD424" s="364">
        <f t="shared" si="527"/>
        <v>0</v>
      </c>
      <c r="AE424" s="381"/>
      <c r="AF424" s="364">
        <f t="shared" si="528"/>
        <v>0</v>
      </c>
      <c r="AG424" s="127">
        <f t="shared" si="547"/>
        <v>0</v>
      </c>
      <c r="AH424" s="218" t="str">
        <f t="shared" si="535"/>
        <v/>
      </c>
      <c r="AI424" s="242">
        <f t="shared" si="529"/>
        <v>0</v>
      </c>
      <c r="AJ424" s="499"/>
      <c r="AK424" s="517"/>
      <c r="AL424" s="528"/>
      <c r="AM424" s="499"/>
      <c r="AN424" s="491"/>
      <c r="AO424" s="516"/>
      <c r="AP424" s="527"/>
      <c r="AQ424" s="328"/>
      <c r="AR424" s="379"/>
      <c r="AS424" s="329"/>
      <c r="AT424" s="123"/>
      <c r="AU424" s="569"/>
      <c r="AV424" s="569"/>
      <c r="AW424" s="375"/>
      <c r="AX424" s="375"/>
      <c r="AY424" s="675"/>
      <c r="AZ424" s="565"/>
      <c r="BA424" s="47" t="str">
        <f t="shared" si="578"/>
        <v>No aplica</v>
      </c>
      <c r="BB424" s="559"/>
      <c r="BC424" s="47" t="str">
        <f t="shared" si="579"/>
        <v>No aplica</v>
      </c>
      <c r="BD424" s="200" t="str">
        <f t="shared" si="530"/>
        <v>No aplica</v>
      </c>
      <c r="BE424" s="559"/>
      <c r="BF424" s="562"/>
      <c r="BG424" s="559"/>
      <c r="BH424" s="556"/>
      <c r="BI424" s="559"/>
    </row>
    <row r="425" spans="1:61" ht="15.75" hidden="1" customHeight="1" thickBot="1" x14ac:dyDescent="0.25">
      <c r="A425" s="570"/>
      <c r="B425" s="220">
        <f t="shared" si="594"/>
        <v>3</v>
      </c>
      <c r="C425" s="262"/>
      <c r="D425" s="262"/>
      <c r="E425" s="263"/>
      <c r="F425" s="544"/>
      <c r="G425" s="263"/>
      <c r="H425" s="543"/>
      <c r="I425" s="541"/>
      <c r="J425" s="542"/>
      <c r="K425" s="543"/>
      <c r="L425" s="491"/>
      <c r="M425" s="488"/>
      <c r="N425" s="527"/>
      <c r="O425" s="381"/>
      <c r="P425" s="286"/>
      <c r="Q425" s="120"/>
      <c r="R425" s="361"/>
      <c r="S425" s="381"/>
      <c r="T425" s="364">
        <f t="shared" si="522"/>
        <v>0</v>
      </c>
      <c r="U425" s="381"/>
      <c r="V425" s="364">
        <f t="shared" si="523"/>
        <v>0</v>
      </c>
      <c r="W425" s="381"/>
      <c r="X425" s="364">
        <f t="shared" si="524"/>
        <v>0</v>
      </c>
      <c r="Y425" s="381"/>
      <c r="Z425" s="364">
        <f t="shared" si="525"/>
        <v>0</v>
      </c>
      <c r="AA425" s="381"/>
      <c r="AB425" s="364">
        <f t="shared" si="526"/>
        <v>0</v>
      </c>
      <c r="AC425" s="381"/>
      <c r="AD425" s="364">
        <f t="shared" si="527"/>
        <v>0</v>
      </c>
      <c r="AE425" s="381"/>
      <c r="AF425" s="364">
        <f t="shared" si="528"/>
        <v>0</v>
      </c>
      <c r="AG425" s="127">
        <f t="shared" si="547"/>
        <v>0</v>
      </c>
      <c r="AH425" s="218" t="str">
        <f t="shared" si="535"/>
        <v/>
      </c>
      <c r="AI425" s="242">
        <f t="shared" si="529"/>
        <v>0</v>
      </c>
      <c r="AJ425" s="499"/>
      <c r="AK425" s="517"/>
      <c r="AL425" s="528"/>
      <c r="AM425" s="499"/>
      <c r="AN425" s="491"/>
      <c r="AO425" s="516"/>
      <c r="AP425" s="527"/>
      <c r="AQ425" s="217"/>
      <c r="AR425" s="379"/>
      <c r="AS425" s="352"/>
      <c r="AT425" s="352"/>
      <c r="AU425" s="343"/>
      <c r="AV425" s="343"/>
      <c r="AW425" s="375"/>
      <c r="AX425" s="375"/>
      <c r="AY425" s="675"/>
      <c r="AZ425" s="565"/>
      <c r="BA425" s="47" t="str">
        <f t="shared" si="578"/>
        <v>No aplica</v>
      </c>
      <c r="BB425" s="559"/>
      <c r="BC425" s="47" t="str">
        <f t="shared" si="579"/>
        <v>No aplica</v>
      </c>
      <c r="BD425" s="200" t="str">
        <f t="shared" si="530"/>
        <v>No aplica</v>
      </c>
      <c r="BE425" s="559"/>
      <c r="BF425" s="562"/>
      <c r="BG425" s="559"/>
      <c r="BH425" s="556"/>
      <c r="BI425" s="559"/>
    </row>
    <row r="426" spans="1:61" ht="15.75" hidden="1" customHeight="1" thickBot="1" x14ac:dyDescent="0.25">
      <c r="A426" s="570"/>
      <c r="B426" s="220">
        <f t="shared" si="594"/>
        <v>4</v>
      </c>
      <c r="C426" s="262"/>
      <c r="D426" s="262"/>
      <c r="E426" s="263"/>
      <c r="F426" s="544"/>
      <c r="G426" s="263"/>
      <c r="H426" s="543"/>
      <c r="I426" s="541"/>
      <c r="J426" s="542"/>
      <c r="K426" s="543"/>
      <c r="L426" s="491"/>
      <c r="M426" s="488"/>
      <c r="N426" s="527"/>
      <c r="O426" s="381"/>
      <c r="P426" s="286"/>
      <c r="Q426" s="120"/>
      <c r="R426" s="361"/>
      <c r="S426" s="381"/>
      <c r="T426" s="364">
        <f t="shared" si="522"/>
        <v>0</v>
      </c>
      <c r="U426" s="381"/>
      <c r="V426" s="364">
        <f t="shared" si="523"/>
        <v>0</v>
      </c>
      <c r="W426" s="381"/>
      <c r="X426" s="364">
        <f t="shared" si="524"/>
        <v>0</v>
      </c>
      <c r="Y426" s="381"/>
      <c r="Z426" s="364">
        <f t="shared" si="525"/>
        <v>0</v>
      </c>
      <c r="AA426" s="381"/>
      <c r="AB426" s="364">
        <f t="shared" si="526"/>
        <v>0</v>
      </c>
      <c r="AC426" s="381"/>
      <c r="AD426" s="364">
        <f t="shared" si="527"/>
        <v>0</v>
      </c>
      <c r="AE426" s="381"/>
      <c r="AF426" s="364">
        <f t="shared" si="528"/>
        <v>0</v>
      </c>
      <c r="AG426" s="127">
        <f t="shared" si="547"/>
        <v>0</v>
      </c>
      <c r="AH426" s="218" t="str">
        <f t="shared" si="535"/>
        <v/>
      </c>
      <c r="AI426" s="242">
        <f t="shared" si="529"/>
        <v>0</v>
      </c>
      <c r="AJ426" s="499"/>
      <c r="AK426" s="517"/>
      <c r="AL426" s="528"/>
      <c r="AM426" s="499"/>
      <c r="AN426" s="491"/>
      <c r="AO426" s="516"/>
      <c r="AP426" s="527"/>
      <c r="AQ426" s="216"/>
      <c r="AR426" s="379"/>
      <c r="AS426" s="329"/>
      <c r="AT426" s="123"/>
      <c r="AU426" s="326"/>
      <c r="AV426" s="345"/>
      <c r="AW426" s="375"/>
      <c r="AX426" s="375"/>
      <c r="AY426" s="675"/>
      <c r="AZ426" s="565"/>
      <c r="BA426" s="47" t="str">
        <f t="shared" si="578"/>
        <v>No aplica</v>
      </c>
      <c r="BB426" s="559"/>
      <c r="BC426" s="47" t="str">
        <f t="shared" si="579"/>
        <v>No aplica</v>
      </c>
      <c r="BD426" s="200" t="str">
        <f t="shared" si="530"/>
        <v>No aplica</v>
      </c>
      <c r="BE426" s="559"/>
      <c r="BF426" s="562"/>
      <c r="BG426" s="559"/>
      <c r="BH426" s="556"/>
      <c r="BI426" s="559"/>
    </row>
    <row r="427" spans="1:61" ht="15.75" hidden="1" customHeight="1" thickBot="1" x14ac:dyDescent="0.25">
      <c r="A427" s="570"/>
      <c r="B427" s="220">
        <f t="shared" si="594"/>
        <v>5</v>
      </c>
      <c r="C427" s="262"/>
      <c r="D427" s="262"/>
      <c r="E427" s="132"/>
      <c r="F427" s="544"/>
      <c r="G427" s="263"/>
      <c r="H427" s="543"/>
      <c r="I427" s="541"/>
      <c r="J427" s="542"/>
      <c r="K427" s="543"/>
      <c r="L427" s="491"/>
      <c r="M427" s="488"/>
      <c r="N427" s="527"/>
      <c r="O427" s="381"/>
      <c r="P427" s="126"/>
      <c r="Q427" s="120"/>
      <c r="R427" s="361"/>
      <c r="S427" s="381"/>
      <c r="T427" s="364">
        <f t="shared" si="522"/>
        <v>0</v>
      </c>
      <c r="U427" s="381"/>
      <c r="V427" s="364">
        <f t="shared" si="523"/>
        <v>0</v>
      </c>
      <c r="W427" s="381"/>
      <c r="X427" s="364">
        <f t="shared" si="524"/>
        <v>0</v>
      </c>
      <c r="Y427" s="381"/>
      <c r="Z427" s="364">
        <f t="shared" si="525"/>
        <v>0</v>
      </c>
      <c r="AA427" s="381"/>
      <c r="AB427" s="364">
        <f t="shared" si="526"/>
        <v>0</v>
      </c>
      <c r="AC427" s="381"/>
      <c r="AD427" s="364">
        <f t="shared" si="527"/>
        <v>0</v>
      </c>
      <c r="AE427" s="381"/>
      <c r="AF427" s="364">
        <f t="shared" si="528"/>
        <v>0</v>
      </c>
      <c r="AG427" s="127">
        <f t="shared" si="547"/>
        <v>0</v>
      </c>
      <c r="AH427" s="218" t="str">
        <f t="shared" si="535"/>
        <v/>
      </c>
      <c r="AI427" s="242">
        <f t="shared" si="529"/>
        <v>0</v>
      </c>
      <c r="AJ427" s="499"/>
      <c r="AK427" s="517"/>
      <c r="AL427" s="528"/>
      <c r="AM427" s="499"/>
      <c r="AN427" s="491"/>
      <c r="AO427" s="516"/>
      <c r="AP427" s="527"/>
      <c r="AQ427" s="216"/>
      <c r="AR427" s="379"/>
      <c r="AS427" s="329"/>
      <c r="AT427" s="123"/>
      <c r="AU427" s="326"/>
      <c r="AV427" s="326"/>
      <c r="AW427" s="375"/>
      <c r="AX427" s="375"/>
      <c r="AY427" s="675"/>
      <c r="AZ427" s="565"/>
      <c r="BA427" s="47" t="str">
        <f t="shared" si="578"/>
        <v>No aplica</v>
      </c>
      <c r="BB427" s="559"/>
      <c r="BC427" s="47" t="str">
        <f t="shared" si="579"/>
        <v>No aplica</v>
      </c>
      <c r="BD427" s="200" t="str">
        <f t="shared" si="530"/>
        <v>No aplica</v>
      </c>
      <c r="BE427" s="559"/>
      <c r="BF427" s="562"/>
      <c r="BG427" s="559"/>
      <c r="BH427" s="556"/>
      <c r="BI427" s="559"/>
    </row>
    <row r="428" spans="1:61" ht="15.75" hidden="1" customHeight="1" thickBot="1" x14ac:dyDescent="0.25">
      <c r="A428" s="570"/>
      <c r="B428" s="220">
        <f t="shared" si="594"/>
        <v>6</v>
      </c>
      <c r="C428" s="262"/>
      <c r="D428" s="262"/>
      <c r="E428" s="132"/>
      <c r="F428" s="544"/>
      <c r="G428" s="263"/>
      <c r="H428" s="543"/>
      <c r="I428" s="541"/>
      <c r="J428" s="542"/>
      <c r="K428" s="543"/>
      <c r="L428" s="491"/>
      <c r="M428" s="488"/>
      <c r="N428" s="527"/>
      <c r="O428" s="381"/>
      <c r="P428" s="126"/>
      <c r="Q428" s="120"/>
      <c r="R428" s="361"/>
      <c r="S428" s="381"/>
      <c r="T428" s="364">
        <f t="shared" si="522"/>
        <v>0</v>
      </c>
      <c r="U428" s="381"/>
      <c r="V428" s="364">
        <f t="shared" si="523"/>
        <v>0</v>
      </c>
      <c r="W428" s="381"/>
      <c r="X428" s="364">
        <f t="shared" si="524"/>
        <v>0</v>
      </c>
      <c r="Y428" s="381"/>
      <c r="Z428" s="364">
        <f t="shared" si="525"/>
        <v>0</v>
      </c>
      <c r="AA428" s="381"/>
      <c r="AB428" s="364">
        <f t="shared" si="526"/>
        <v>0</v>
      </c>
      <c r="AC428" s="381"/>
      <c r="AD428" s="364">
        <f t="shared" si="527"/>
        <v>0</v>
      </c>
      <c r="AE428" s="381"/>
      <c r="AF428" s="364">
        <f t="shared" si="528"/>
        <v>0</v>
      </c>
      <c r="AG428" s="127">
        <f t="shared" si="547"/>
        <v>0</v>
      </c>
      <c r="AH428" s="218" t="str">
        <f t="shared" si="535"/>
        <v/>
      </c>
      <c r="AI428" s="242">
        <f t="shared" si="529"/>
        <v>0</v>
      </c>
      <c r="AJ428" s="499"/>
      <c r="AK428" s="517"/>
      <c r="AL428" s="528"/>
      <c r="AM428" s="499"/>
      <c r="AN428" s="491"/>
      <c r="AO428" s="516"/>
      <c r="AP428" s="527"/>
      <c r="AQ428" s="216"/>
      <c r="AR428" s="379"/>
      <c r="AS428" s="216"/>
      <c r="AT428" s="216"/>
      <c r="AU428" s="216"/>
      <c r="AV428" s="216"/>
      <c r="AW428" s="216"/>
      <c r="AX428" s="216"/>
      <c r="AY428" s="675"/>
      <c r="AZ428" s="565"/>
      <c r="BA428" s="47" t="str">
        <f t="shared" si="578"/>
        <v>No aplica</v>
      </c>
      <c r="BB428" s="559"/>
      <c r="BC428" s="47" t="str">
        <f t="shared" si="579"/>
        <v>No aplica</v>
      </c>
      <c r="BD428" s="200" t="str">
        <f t="shared" si="530"/>
        <v>No aplica</v>
      </c>
      <c r="BE428" s="559"/>
      <c r="BF428" s="562"/>
      <c r="BG428" s="559"/>
      <c r="BH428" s="556"/>
      <c r="BI428" s="559"/>
    </row>
    <row r="429" spans="1:61" ht="15.75" hidden="1" customHeight="1" thickBot="1" x14ac:dyDescent="0.25">
      <c r="A429" s="570"/>
      <c r="B429" s="220">
        <f t="shared" si="594"/>
        <v>7</v>
      </c>
      <c r="C429" s="262"/>
      <c r="D429" s="262"/>
      <c r="E429" s="132"/>
      <c r="F429" s="544"/>
      <c r="G429" s="263"/>
      <c r="H429" s="543"/>
      <c r="I429" s="541"/>
      <c r="J429" s="542"/>
      <c r="K429" s="543"/>
      <c r="L429" s="491"/>
      <c r="M429" s="488"/>
      <c r="N429" s="527"/>
      <c r="O429" s="381"/>
      <c r="P429" s="126"/>
      <c r="Q429" s="120"/>
      <c r="R429" s="361"/>
      <c r="S429" s="381"/>
      <c r="T429" s="364">
        <f t="shared" si="522"/>
        <v>0</v>
      </c>
      <c r="U429" s="381"/>
      <c r="V429" s="364">
        <f t="shared" si="523"/>
        <v>0</v>
      </c>
      <c r="W429" s="381"/>
      <c r="X429" s="364">
        <f t="shared" si="524"/>
        <v>0</v>
      </c>
      <c r="Y429" s="381"/>
      <c r="Z429" s="364">
        <f t="shared" si="525"/>
        <v>0</v>
      </c>
      <c r="AA429" s="381"/>
      <c r="AB429" s="364">
        <f t="shared" si="526"/>
        <v>0</v>
      </c>
      <c r="AC429" s="381"/>
      <c r="AD429" s="364">
        <f t="shared" si="527"/>
        <v>0</v>
      </c>
      <c r="AE429" s="381"/>
      <c r="AF429" s="364">
        <f t="shared" si="528"/>
        <v>0</v>
      </c>
      <c r="AG429" s="127">
        <f t="shared" si="547"/>
        <v>0</v>
      </c>
      <c r="AH429" s="218" t="str">
        <f t="shared" si="535"/>
        <v/>
      </c>
      <c r="AI429" s="242">
        <f t="shared" si="529"/>
        <v>0</v>
      </c>
      <c r="AJ429" s="499"/>
      <c r="AK429" s="517"/>
      <c r="AL429" s="528"/>
      <c r="AM429" s="499"/>
      <c r="AN429" s="491"/>
      <c r="AO429" s="516"/>
      <c r="AP429" s="527"/>
      <c r="AQ429" s="216"/>
      <c r="AR429" s="379"/>
      <c r="AS429" s="216"/>
      <c r="AT429" s="216"/>
      <c r="AU429" s="216"/>
      <c r="AV429" s="216"/>
      <c r="AW429" s="216"/>
      <c r="AX429" s="216"/>
      <c r="AY429" s="675"/>
      <c r="AZ429" s="565"/>
      <c r="BA429" s="47" t="str">
        <f t="shared" si="578"/>
        <v>No aplica</v>
      </c>
      <c r="BB429" s="559"/>
      <c r="BC429" s="47" t="str">
        <f t="shared" si="579"/>
        <v>No aplica</v>
      </c>
      <c r="BD429" s="200" t="str">
        <f t="shared" si="530"/>
        <v>No aplica</v>
      </c>
      <c r="BE429" s="559"/>
      <c r="BF429" s="562"/>
      <c r="BG429" s="559"/>
      <c r="BH429" s="556"/>
      <c r="BI429" s="559"/>
    </row>
    <row r="430" spans="1:61" ht="15.75" hidden="1" customHeight="1" thickBot="1" x14ac:dyDescent="0.25">
      <c r="A430" s="570"/>
      <c r="B430" s="220">
        <f t="shared" si="594"/>
        <v>8</v>
      </c>
      <c r="C430" s="262"/>
      <c r="D430" s="262"/>
      <c r="E430" s="132"/>
      <c r="F430" s="544"/>
      <c r="G430" s="263"/>
      <c r="H430" s="543"/>
      <c r="I430" s="541"/>
      <c r="J430" s="542"/>
      <c r="K430" s="543"/>
      <c r="L430" s="491"/>
      <c r="M430" s="488"/>
      <c r="N430" s="527"/>
      <c r="O430" s="381"/>
      <c r="P430" s="126"/>
      <c r="Q430" s="120"/>
      <c r="R430" s="361"/>
      <c r="S430" s="381"/>
      <c r="T430" s="364">
        <f t="shared" si="522"/>
        <v>0</v>
      </c>
      <c r="U430" s="381"/>
      <c r="V430" s="364">
        <f t="shared" si="523"/>
        <v>0</v>
      </c>
      <c r="W430" s="381"/>
      <c r="X430" s="364">
        <f t="shared" si="524"/>
        <v>0</v>
      </c>
      <c r="Y430" s="381"/>
      <c r="Z430" s="364">
        <f t="shared" si="525"/>
        <v>0</v>
      </c>
      <c r="AA430" s="381"/>
      <c r="AB430" s="364">
        <f t="shared" si="526"/>
        <v>0</v>
      </c>
      <c r="AC430" s="381"/>
      <c r="AD430" s="364">
        <f t="shared" si="527"/>
        <v>0</v>
      </c>
      <c r="AE430" s="381"/>
      <c r="AF430" s="364">
        <f t="shared" si="528"/>
        <v>0</v>
      </c>
      <c r="AG430" s="127">
        <f t="shared" si="547"/>
        <v>0</v>
      </c>
      <c r="AH430" s="218" t="str">
        <f t="shared" si="535"/>
        <v/>
      </c>
      <c r="AI430" s="242">
        <f t="shared" si="529"/>
        <v>0</v>
      </c>
      <c r="AJ430" s="499"/>
      <c r="AK430" s="517"/>
      <c r="AL430" s="528"/>
      <c r="AM430" s="499"/>
      <c r="AN430" s="491"/>
      <c r="AO430" s="516"/>
      <c r="AP430" s="527"/>
      <c r="AQ430" s="216"/>
      <c r="AR430" s="379"/>
      <c r="AS430" s="216"/>
      <c r="AT430" s="216"/>
      <c r="AU430" s="216"/>
      <c r="AV430" s="216"/>
      <c r="AW430" s="216"/>
      <c r="AX430" s="216"/>
      <c r="AY430" s="675"/>
      <c r="AZ430" s="565"/>
      <c r="BA430" s="47" t="str">
        <f t="shared" si="578"/>
        <v>No aplica</v>
      </c>
      <c r="BB430" s="559"/>
      <c r="BC430" s="47" t="str">
        <f t="shared" si="579"/>
        <v>No aplica</v>
      </c>
      <c r="BD430" s="200" t="str">
        <f t="shared" si="530"/>
        <v>No aplica</v>
      </c>
      <c r="BE430" s="559"/>
      <c r="BF430" s="562"/>
      <c r="BG430" s="559"/>
      <c r="BH430" s="556"/>
      <c r="BI430" s="559"/>
    </row>
    <row r="431" spans="1:61" ht="15.75" hidden="1" customHeight="1" thickBot="1" x14ac:dyDescent="0.25">
      <c r="A431" s="570"/>
      <c r="B431" s="220">
        <f t="shared" si="594"/>
        <v>9</v>
      </c>
      <c r="C431" s="262"/>
      <c r="D431" s="262"/>
      <c r="E431" s="132"/>
      <c r="F431" s="544"/>
      <c r="G431" s="263"/>
      <c r="H431" s="543"/>
      <c r="I431" s="541"/>
      <c r="J431" s="542"/>
      <c r="K431" s="543"/>
      <c r="L431" s="492"/>
      <c r="M431" s="489"/>
      <c r="N431" s="527"/>
      <c r="O431" s="381"/>
      <c r="P431" s="126"/>
      <c r="Q431" s="120"/>
      <c r="R431" s="361"/>
      <c r="S431" s="381"/>
      <c r="T431" s="364">
        <f t="shared" si="522"/>
        <v>0</v>
      </c>
      <c r="U431" s="381"/>
      <c r="V431" s="364">
        <f t="shared" si="523"/>
        <v>0</v>
      </c>
      <c r="W431" s="381"/>
      <c r="X431" s="364">
        <f t="shared" si="524"/>
        <v>0</v>
      </c>
      <c r="Y431" s="381"/>
      <c r="Z431" s="364">
        <f t="shared" si="525"/>
        <v>0</v>
      </c>
      <c r="AA431" s="381"/>
      <c r="AB431" s="364">
        <f t="shared" si="526"/>
        <v>0</v>
      </c>
      <c r="AC431" s="381"/>
      <c r="AD431" s="364">
        <f t="shared" si="527"/>
        <v>0</v>
      </c>
      <c r="AE431" s="381"/>
      <c r="AF431" s="364">
        <f t="shared" si="528"/>
        <v>0</v>
      </c>
      <c r="AG431" s="127">
        <f t="shared" si="547"/>
        <v>0</v>
      </c>
      <c r="AH431" s="218" t="str">
        <f t="shared" si="535"/>
        <v/>
      </c>
      <c r="AI431" s="242">
        <f t="shared" si="529"/>
        <v>0</v>
      </c>
      <c r="AJ431" s="499"/>
      <c r="AK431" s="517"/>
      <c r="AL431" s="528"/>
      <c r="AM431" s="499"/>
      <c r="AN431" s="491"/>
      <c r="AO431" s="516"/>
      <c r="AP431" s="527"/>
      <c r="AQ431" s="216"/>
      <c r="AR431" s="379"/>
      <c r="AS431" s="216"/>
      <c r="AT431" s="216"/>
      <c r="AU431" s="216"/>
      <c r="AV431" s="216"/>
      <c r="AW431" s="216"/>
      <c r="AX431" s="216"/>
      <c r="AY431" s="675"/>
      <c r="AZ431" s="566"/>
      <c r="BA431" s="47" t="str">
        <f t="shared" si="578"/>
        <v>No aplica</v>
      </c>
      <c r="BB431" s="560"/>
      <c r="BC431" s="47" t="str">
        <f t="shared" si="579"/>
        <v>No aplica</v>
      </c>
      <c r="BD431" s="200" t="str">
        <f t="shared" si="530"/>
        <v>No aplica</v>
      </c>
      <c r="BE431" s="560"/>
      <c r="BF431" s="563"/>
      <c r="BG431" s="560"/>
      <c r="BH431" s="557"/>
      <c r="BI431" s="560"/>
    </row>
    <row r="432" spans="1:61" ht="15.75" hidden="1" customHeight="1" thickBot="1" x14ac:dyDescent="0.25">
      <c r="A432" s="570" t="s">
        <v>251</v>
      </c>
      <c r="B432" s="58">
        <v>1</v>
      </c>
      <c r="C432" s="157"/>
      <c r="D432" s="157"/>
      <c r="E432" s="156"/>
      <c r="F432" s="544"/>
      <c r="G432" s="53"/>
      <c r="H432" s="543"/>
      <c r="I432" s="541" t="str">
        <f t="shared" ref="I432" si="595">IF(H432=5,"Mas de una vez al año",IF(H432=4,"Al menos una vez en el ultimo año",IF(H432=3,"Al menos una vez en los ultimos 2 años",IF(H432=2,"Al menos una vez en los ultimos 5 años","No se ha presentado en los ultimos 5 años"))))</f>
        <v>No se ha presentado en los ultimos 5 años</v>
      </c>
      <c r="J432" s="542" t="str">
        <f>CONCATENATE(H$432,K$432)</f>
        <v/>
      </c>
      <c r="K432" s="543"/>
      <c r="L432" s="490" t="str">
        <f t="shared" ref="L432" si="596">IF(AM432=5,"Catastrófico - Tendría desastrosas consecuencias o efectos sobre la institución",IF(AM432=4,"Mayor - Tendría altas consecuencias o efectos sobre la institución",IF(AM432=3,"Moderado - Tendría medianas consecuencias o efectos sobre la institución",IF(AM432=2,"Menos - Tendría bajo impacto o efecto sobre la institución",IF(AM432=1,"Insignificante - tendría consecuencias o efectos mínimos en la institución","Digite Valor entre 1 y 5")))))</f>
        <v>Digite Valor entre 1 y 5</v>
      </c>
      <c r="M432" s="487" t="str">
        <f t="shared" ref="M432" si="597">IF(L432="Digite Valor entre 1 y 5","",IF(L432="Digite Valor entre 1 y 5","",IF(COUNTIF(CH$10:CH$17,CONCATENATE(H432,K432)),CH$9,IF(COUNTIF(CI$10:CI$17,CONCATENATE(H432,K432)),CI$9,IF(COUNTIF(CJ$10:CJ$13,CONCATENATE(H432,K432)),CJ$9,CK$9)))))</f>
        <v/>
      </c>
      <c r="N432" s="527" t="str">
        <f t="shared" ref="N432" si="598">IF(M432=CH$9,"E",IF(M432=CI$9,"A",IF(M432=CJ$9,"M",IF(M432=CK$9,"B",""))))</f>
        <v/>
      </c>
      <c r="O432" s="381"/>
      <c r="P432" s="239"/>
      <c r="Q432" s="120"/>
      <c r="R432" s="361"/>
      <c r="S432" s="381"/>
      <c r="T432" s="364">
        <f t="shared" si="522"/>
        <v>0</v>
      </c>
      <c r="U432" s="381"/>
      <c r="V432" s="364">
        <f t="shared" si="523"/>
        <v>0</v>
      </c>
      <c r="W432" s="381"/>
      <c r="X432" s="364">
        <f t="shared" si="524"/>
        <v>0</v>
      </c>
      <c r="Y432" s="381"/>
      <c r="Z432" s="364">
        <f t="shared" si="525"/>
        <v>0</v>
      </c>
      <c r="AA432" s="381"/>
      <c r="AB432" s="364">
        <f t="shared" si="526"/>
        <v>0</v>
      </c>
      <c r="AC432" s="381"/>
      <c r="AD432" s="364">
        <f t="shared" si="527"/>
        <v>0</v>
      </c>
      <c r="AE432" s="381"/>
      <c r="AF432" s="364">
        <f t="shared" si="528"/>
        <v>0</v>
      </c>
      <c r="AG432" s="127">
        <f t="shared" si="547"/>
        <v>0</v>
      </c>
      <c r="AH432" s="218" t="str">
        <f t="shared" si="535"/>
        <v/>
      </c>
      <c r="AI432" s="242">
        <f t="shared" si="529"/>
        <v>0</v>
      </c>
      <c r="AJ432" s="499" t="str">
        <f t="shared" ref="AJ432" si="599">BG432</f>
        <v/>
      </c>
      <c r="AK432" s="517" t="str">
        <f t="shared" ref="AK432" si="600">IF(AJ432=5,"Mas de una vez al año",IF(AJ432=4,"Al menos una vez en el ultimo año",IF(AJ432=3,"Al menos una vez en los ultimos 2 años",IF(AJ432=2,"Al menos una vez en los ultimos 5 años","No se ha presentado en los ultimos 5 años"))))</f>
        <v>No se ha presentado en los ultimos 5 años</v>
      </c>
      <c r="AL432" s="528">
        <f t="shared" ref="AL432" si="601">BJ432</f>
        <v>0</v>
      </c>
      <c r="AM432" s="499" t="str">
        <f t="shared" ref="AM432" si="602">BI432</f>
        <v/>
      </c>
      <c r="AN432" s="491" t="str">
        <f t="shared" ref="AN432" si="603">IF(AM432=5,"Catastrófico - Tendría desastrosas consecuencias o efectos sobre la institución",IF(AM432=4,"Mayor - Tendría altas consecuencias o efectos sobre la institución",IF(AM432=3,"Moderado - Tendría medianas consecuencias o efectos sobre la institución",IF(AM432=2,"Menos - Tendría bajo impacto o efecto sobre la institución",IF(AM432=1,"Insignificante - tendría consecuencias o efectos mínimos en la institución","Digite Valor entre 1 y 5")))))</f>
        <v>Digite Valor entre 1 y 5</v>
      </c>
      <c r="AO432" s="516" t="str">
        <f>IF(AN432="Digite Valor entre 1 y 5","",IF(COUNTIF(CJ$10:CJ$17,CONCATENATE(AJ432,AM432)),DK$9,IF(COUNTIF(CK$10:CK$17,CONCATENATE(AJ432,AM432)),DL$9,IF(COUNTIF(DM$10:DM$13,CONCATENATE(AJ432,AM432)),DM$9,DN$9))))</f>
        <v/>
      </c>
      <c r="AP432" s="527" t="str">
        <f>IF(AO432=DK$9,"E",IF(AO432=DL$9,"A",IF(AO432=DM$9,"M",IF(AO432=DN$9,"B",""))))</f>
        <v>E</v>
      </c>
      <c r="AQ432" s="217"/>
      <c r="AR432" s="379"/>
      <c r="AS432" s="344"/>
      <c r="AT432" s="375"/>
      <c r="AU432" s="56"/>
      <c r="AV432" s="331"/>
      <c r="AW432" s="350"/>
      <c r="AX432" s="350"/>
      <c r="AY432" s="568"/>
      <c r="AZ432" s="564">
        <f>H432</f>
        <v>0</v>
      </c>
      <c r="BA432" s="47" t="str">
        <f t="shared" si="578"/>
        <v>No aplica</v>
      </c>
      <c r="BB432" s="558">
        <f>K432</f>
        <v>0</v>
      </c>
      <c r="BC432" s="47" t="str">
        <f t="shared" si="579"/>
        <v>No aplica</v>
      </c>
      <c r="BD432" s="200" t="str">
        <f t="shared" si="530"/>
        <v>No aplica0</v>
      </c>
      <c r="BE432" s="567" t="str">
        <f t="shared" ref="BE432" si="604">IF(R432="","",SUMIF(R432:R440,"Afecta la Probabilidad",BA432:BA440))</f>
        <v/>
      </c>
      <c r="BF432" s="561" t="str">
        <f t="shared" ref="BF432" si="605">IF(R432="","",SUMIF(R432:R440,"Afecta el Impacto",BC432:BC440))</f>
        <v/>
      </c>
      <c r="BG432" s="558" t="str">
        <f t="shared" ref="BG432" si="606">IF(BE432="","",IF(H432-BE432&lt;=0,1,H432-BE432))</f>
        <v/>
      </c>
      <c r="BH432" s="555" t="str">
        <f t="shared" ref="BH432" si="607">CONCATENATE(BG432,BI432)</f>
        <v/>
      </c>
      <c r="BI432" s="558" t="str">
        <f t="shared" ref="BI432" si="608">IF(K432="","",IF(K432-BF432&lt;0,1,K432-BF432))</f>
        <v/>
      </c>
    </row>
    <row r="433" spans="1:61" ht="15.75" hidden="1" customHeight="1" thickBot="1" x14ac:dyDescent="0.25">
      <c r="A433" s="570"/>
      <c r="B433" s="58">
        <f t="shared" ref="B433:B440" si="609">B432+1</f>
        <v>2</v>
      </c>
      <c r="C433" s="157"/>
      <c r="D433" s="157"/>
      <c r="E433" s="156"/>
      <c r="F433" s="544"/>
      <c r="G433" s="53"/>
      <c r="H433" s="543"/>
      <c r="I433" s="541"/>
      <c r="J433" s="542"/>
      <c r="K433" s="543"/>
      <c r="L433" s="491"/>
      <c r="M433" s="488"/>
      <c r="N433" s="527"/>
      <c r="O433" s="381"/>
      <c r="P433" s="239"/>
      <c r="Q433" s="120"/>
      <c r="R433" s="361"/>
      <c r="S433" s="381"/>
      <c r="T433" s="364">
        <f t="shared" si="522"/>
        <v>0</v>
      </c>
      <c r="U433" s="381"/>
      <c r="V433" s="364">
        <f t="shared" si="523"/>
        <v>0</v>
      </c>
      <c r="W433" s="381"/>
      <c r="X433" s="364">
        <f t="shared" si="524"/>
        <v>0</v>
      </c>
      <c r="Y433" s="381"/>
      <c r="Z433" s="364">
        <f t="shared" si="525"/>
        <v>0</v>
      </c>
      <c r="AA433" s="381"/>
      <c r="AB433" s="364">
        <f t="shared" si="526"/>
        <v>0</v>
      </c>
      <c r="AC433" s="381"/>
      <c r="AD433" s="364">
        <f t="shared" si="527"/>
        <v>0</v>
      </c>
      <c r="AE433" s="381"/>
      <c r="AF433" s="364">
        <f t="shared" si="528"/>
        <v>0</v>
      </c>
      <c r="AG433" s="127">
        <f t="shared" si="547"/>
        <v>0</v>
      </c>
      <c r="AH433" s="218" t="str">
        <f t="shared" si="535"/>
        <v/>
      </c>
      <c r="AI433" s="242">
        <f t="shared" si="529"/>
        <v>0</v>
      </c>
      <c r="AJ433" s="499"/>
      <c r="AK433" s="517"/>
      <c r="AL433" s="528"/>
      <c r="AM433" s="499"/>
      <c r="AN433" s="491"/>
      <c r="AO433" s="516"/>
      <c r="AP433" s="527"/>
      <c r="AQ433" s="328"/>
      <c r="AR433" s="379"/>
      <c r="AS433" s="344"/>
      <c r="AT433" s="375"/>
      <c r="AU433" s="56"/>
      <c r="AV433" s="56"/>
      <c r="AW433" s="350"/>
      <c r="AX433" s="350"/>
      <c r="AY433" s="568"/>
      <c r="AZ433" s="565"/>
      <c r="BA433" s="47" t="str">
        <f t="shared" si="578"/>
        <v>No aplica</v>
      </c>
      <c r="BB433" s="559"/>
      <c r="BC433" s="47" t="str">
        <f t="shared" si="579"/>
        <v>No aplica</v>
      </c>
      <c r="BD433" s="200" t="str">
        <f t="shared" si="530"/>
        <v>No aplica</v>
      </c>
      <c r="BE433" s="559"/>
      <c r="BF433" s="562"/>
      <c r="BG433" s="559"/>
      <c r="BH433" s="556"/>
      <c r="BI433" s="559"/>
    </row>
    <row r="434" spans="1:61" ht="15.75" hidden="1" customHeight="1" thickBot="1" x14ac:dyDescent="0.25">
      <c r="A434" s="570"/>
      <c r="B434" s="58">
        <f t="shared" si="609"/>
        <v>3</v>
      </c>
      <c r="C434" s="157"/>
      <c r="D434" s="157"/>
      <c r="E434" s="156"/>
      <c r="F434" s="544"/>
      <c r="G434" s="156"/>
      <c r="H434" s="543"/>
      <c r="I434" s="541"/>
      <c r="J434" s="542"/>
      <c r="K434" s="543"/>
      <c r="L434" s="491"/>
      <c r="M434" s="488"/>
      <c r="N434" s="527"/>
      <c r="O434" s="381"/>
      <c r="P434" s="239"/>
      <c r="Q434" s="120"/>
      <c r="R434" s="361"/>
      <c r="S434" s="381"/>
      <c r="T434" s="364">
        <f t="shared" si="522"/>
        <v>0</v>
      </c>
      <c r="U434" s="381"/>
      <c r="V434" s="364">
        <f t="shared" si="523"/>
        <v>0</v>
      </c>
      <c r="W434" s="381"/>
      <c r="X434" s="364">
        <f t="shared" si="524"/>
        <v>0</v>
      </c>
      <c r="Y434" s="381"/>
      <c r="Z434" s="364">
        <f t="shared" si="525"/>
        <v>0</v>
      </c>
      <c r="AA434" s="381"/>
      <c r="AB434" s="364">
        <f t="shared" si="526"/>
        <v>0</v>
      </c>
      <c r="AC434" s="381"/>
      <c r="AD434" s="364">
        <f t="shared" si="527"/>
        <v>0</v>
      </c>
      <c r="AE434" s="381"/>
      <c r="AF434" s="364">
        <f t="shared" si="528"/>
        <v>0</v>
      </c>
      <c r="AG434" s="127">
        <f t="shared" ref="AG434:AG440" si="610">T434+V434+X434+Z434+AB434+AD434+AF434</f>
        <v>0</v>
      </c>
      <c r="AH434" s="218" t="str">
        <f t="shared" si="535"/>
        <v/>
      </c>
      <c r="AI434" s="242">
        <f t="shared" si="529"/>
        <v>0</v>
      </c>
      <c r="AJ434" s="499"/>
      <c r="AK434" s="517"/>
      <c r="AL434" s="528"/>
      <c r="AM434" s="499"/>
      <c r="AN434" s="491"/>
      <c r="AO434" s="516"/>
      <c r="AP434" s="527"/>
      <c r="AQ434" s="217"/>
      <c r="AR434" s="379"/>
      <c r="AS434" s="370"/>
      <c r="AT434" s="375"/>
      <c r="AU434" s="56"/>
      <c r="AV434" s="56"/>
      <c r="AW434" s="217"/>
      <c r="AX434" s="217"/>
      <c r="AY434" s="568"/>
      <c r="AZ434" s="565"/>
      <c r="BA434" s="47" t="str">
        <f t="shared" si="578"/>
        <v>No aplica</v>
      </c>
      <c r="BB434" s="559"/>
      <c r="BC434" s="47" t="str">
        <f t="shared" si="579"/>
        <v>No aplica</v>
      </c>
      <c r="BD434" s="200" t="str">
        <f t="shared" si="530"/>
        <v>No aplica</v>
      </c>
      <c r="BE434" s="559"/>
      <c r="BF434" s="562"/>
      <c r="BG434" s="559"/>
      <c r="BH434" s="556"/>
      <c r="BI434" s="559"/>
    </row>
    <row r="435" spans="1:61" ht="15.75" hidden="1" customHeight="1" thickBot="1" x14ac:dyDescent="0.25">
      <c r="A435" s="570"/>
      <c r="B435" s="58">
        <f t="shared" si="609"/>
        <v>4</v>
      </c>
      <c r="C435" s="157"/>
      <c r="D435" s="157"/>
      <c r="E435" s="156"/>
      <c r="F435" s="544"/>
      <c r="G435" s="156"/>
      <c r="H435" s="543"/>
      <c r="I435" s="541"/>
      <c r="J435" s="542"/>
      <c r="K435" s="543"/>
      <c r="L435" s="491"/>
      <c r="M435" s="488"/>
      <c r="N435" s="527"/>
      <c r="O435" s="381"/>
      <c r="P435" s="239"/>
      <c r="Q435" s="120"/>
      <c r="R435" s="361"/>
      <c r="S435" s="381"/>
      <c r="T435" s="364">
        <f t="shared" si="522"/>
        <v>0</v>
      </c>
      <c r="U435" s="381"/>
      <c r="V435" s="364">
        <f t="shared" si="523"/>
        <v>0</v>
      </c>
      <c r="W435" s="381"/>
      <c r="X435" s="364">
        <f t="shared" si="524"/>
        <v>0</v>
      </c>
      <c r="Y435" s="381"/>
      <c r="Z435" s="364">
        <f t="shared" si="525"/>
        <v>0</v>
      </c>
      <c r="AA435" s="381"/>
      <c r="AB435" s="364">
        <f t="shared" si="526"/>
        <v>0</v>
      </c>
      <c r="AC435" s="381"/>
      <c r="AD435" s="364">
        <f t="shared" si="527"/>
        <v>0</v>
      </c>
      <c r="AE435" s="381"/>
      <c r="AF435" s="364">
        <f t="shared" si="528"/>
        <v>0</v>
      </c>
      <c r="AG435" s="127">
        <f t="shared" si="610"/>
        <v>0</v>
      </c>
      <c r="AH435" s="218" t="str">
        <f t="shared" si="535"/>
        <v/>
      </c>
      <c r="AI435" s="242">
        <f t="shared" si="529"/>
        <v>0</v>
      </c>
      <c r="AJ435" s="499"/>
      <c r="AK435" s="517"/>
      <c r="AL435" s="528"/>
      <c r="AM435" s="499"/>
      <c r="AN435" s="491"/>
      <c r="AO435" s="516"/>
      <c r="AP435" s="527"/>
      <c r="AQ435" s="216"/>
      <c r="AR435" s="379"/>
      <c r="AS435" s="216"/>
      <c r="AT435" s="216"/>
      <c r="AU435" s="216"/>
      <c r="AV435" s="216"/>
      <c r="AW435" s="216"/>
      <c r="AX435" s="216"/>
      <c r="AY435" s="568"/>
      <c r="AZ435" s="565"/>
      <c r="BA435" s="47" t="str">
        <f t="shared" si="578"/>
        <v>No aplica</v>
      </c>
      <c r="BB435" s="559"/>
      <c r="BC435" s="47" t="str">
        <f t="shared" si="579"/>
        <v>No aplica</v>
      </c>
      <c r="BD435" s="200" t="str">
        <f t="shared" si="530"/>
        <v>No aplica</v>
      </c>
      <c r="BE435" s="559"/>
      <c r="BF435" s="562"/>
      <c r="BG435" s="559"/>
      <c r="BH435" s="556"/>
      <c r="BI435" s="559"/>
    </row>
    <row r="436" spans="1:61" ht="15.75" hidden="1" customHeight="1" thickBot="1" x14ac:dyDescent="0.25">
      <c r="A436" s="570"/>
      <c r="B436" s="58">
        <f t="shared" si="609"/>
        <v>5</v>
      </c>
      <c r="C436" s="157"/>
      <c r="D436" s="157"/>
      <c r="E436" s="132"/>
      <c r="F436" s="544"/>
      <c r="G436" s="156"/>
      <c r="H436" s="543"/>
      <c r="I436" s="541"/>
      <c r="J436" s="542"/>
      <c r="K436" s="543"/>
      <c r="L436" s="491"/>
      <c r="M436" s="488"/>
      <c r="N436" s="527"/>
      <c r="O436" s="381"/>
      <c r="P436" s="126"/>
      <c r="Q436" s="120"/>
      <c r="R436" s="361"/>
      <c r="S436" s="381"/>
      <c r="T436" s="364">
        <f t="shared" si="522"/>
        <v>0</v>
      </c>
      <c r="U436" s="381"/>
      <c r="V436" s="364">
        <f t="shared" si="523"/>
        <v>0</v>
      </c>
      <c r="W436" s="381"/>
      <c r="X436" s="364">
        <f t="shared" si="524"/>
        <v>0</v>
      </c>
      <c r="Y436" s="381"/>
      <c r="Z436" s="364">
        <f t="shared" si="525"/>
        <v>0</v>
      </c>
      <c r="AA436" s="381"/>
      <c r="AB436" s="364">
        <f t="shared" si="526"/>
        <v>0</v>
      </c>
      <c r="AC436" s="381"/>
      <c r="AD436" s="364">
        <f t="shared" si="527"/>
        <v>0</v>
      </c>
      <c r="AE436" s="381"/>
      <c r="AF436" s="364">
        <f t="shared" si="528"/>
        <v>0</v>
      </c>
      <c r="AG436" s="127">
        <f t="shared" si="610"/>
        <v>0</v>
      </c>
      <c r="AH436" s="218" t="str">
        <f t="shared" si="535"/>
        <v/>
      </c>
      <c r="AI436" s="242">
        <f t="shared" si="529"/>
        <v>0</v>
      </c>
      <c r="AJ436" s="499"/>
      <c r="AK436" s="517"/>
      <c r="AL436" s="528"/>
      <c r="AM436" s="499"/>
      <c r="AN436" s="491"/>
      <c r="AO436" s="516"/>
      <c r="AP436" s="527"/>
      <c r="AQ436" s="216"/>
      <c r="AR436" s="379"/>
      <c r="AS436" s="216"/>
      <c r="AT436" s="216"/>
      <c r="AU436" s="216"/>
      <c r="AV436" s="216"/>
      <c r="AW436" s="216"/>
      <c r="AX436" s="216"/>
      <c r="AY436" s="568"/>
      <c r="AZ436" s="565"/>
      <c r="BA436" s="47" t="str">
        <f t="shared" si="578"/>
        <v>No aplica</v>
      </c>
      <c r="BB436" s="559"/>
      <c r="BC436" s="47" t="str">
        <f t="shared" si="579"/>
        <v>No aplica</v>
      </c>
      <c r="BD436" s="200" t="str">
        <f t="shared" si="530"/>
        <v>No aplica</v>
      </c>
      <c r="BE436" s="559"/>
      <c r="BF436" s="562"/>
      <c r="BG436" s="559"/>
      <c r="BH436" s="556"/>
      <c r="BI436" s="559"/>
    </row>
    <row r="437" spans="1:61" ht="15.75" hidden="1" customHeight="1" thickBot="1" x14ac:dyDescent="0.25">
      <c r="A437" s="570"/>
      <c r="B437" s="58">
        <f t="shared" si="609"/>
        <v>6</v>
      </c>
      <c r="C437" s="157"/>
      <c r="D437" s="157"/>
      <c r="E437" s="132"/>
      <c r="F437" s="544"/>
      <c r="G437" s="156"/>
      <c r="H437" s="543"/>
      <c r="I437" s="541"/>
      <c r="J437" s="542"/>
      <c r="K437" s="543"/>
      <c r="L437" s="491"/>
      <c r="M437" s="488"/>
      <c r="N437" s="527"/>
      <c r="O437" s="381"/>
      <c r="P437" s="126"/>
      <c r="Q437" s="120"/>
      <c r="R437" s="361"/>
      <c r="S437" s="381"/>
      <c r="T437" s="364">
        <f t="shared" si="522"/>
        <v>0</v>
      </c>
      <c r="U437" s="381"/>
      <c r="V437" s="364">
        <f t="shared" si="523"/>
        <v>0</v>
      </c>
      <c r="W437" s="381"/>
      <c r="X437" s="364">
        <f t="shared" si="524"/>
        <v>0</v>
      </c>
      <c r="Y437" s="381"/>
      <c r="Z437" s="364">
        <f t="shared" si="525"/>
        <v>0</v>
      </c>
      <c r="AA437" s="381"/>
      <c r="AB437" s="364">
        <f t="shared" si="526"/>
        <v>0</v>
      </c>
      <c r="AC437" s="381"/>
      <c r="AD437" s="364">
        <f t="shared" si="527"/>
        <v>0</v>
      </c>
      <c r="AE437" s="381"/>
      <c r="AF437" s="364">
        <f t="shared" si="528"/>
        <v>0</v>
      </c>
      <c r="AG437" s="127">
        <f t="shared" si="610"/>
        <v>0</v>
      </c>
      <c r="AH437" s="218" t="str">
        <f t="shared" si="535"/>
        <v/>
      </c>
      <c r="AI437" s="242">
        <f t="shared" si="529"/>
        <v>0</v>
      </c>
      <c r="AJ437" s="499"/>
      <c r="AK437" s="517"/>
      <c r="AL437" s="528"/>
      <c r="AM437" s="499"/>
      <c r="AN437" s="491"/>
      <c r="AO437" s="516"/>
      <c r="AP437" s="527"/>
      <c r="AQ437" s="216"/>
      <c r="AR437" s="379"/>
      <c r="AS437" s="216"/>
      <c r="AT437" s="216"/>
      <c r="AU437" s="216"/>
      <c r="AV437" s="216"/>
      <c r="AW437" s="216"/>
      <c r="AX437" s="216"/>
      <c r="AY437" s="568"/>
      <c r="AZ437" s="565"/>
      <c r="BA437" s="47" t="str">
        <f t="shared" si="578"/>
        <v>No aplica</v>
      </c>
      <c r="BB437" s="559"/>
      <c r="BC437" s="47" t="str">
        <f t="shared" si="579"/>
        <v>No aplica</v>
      </c>
      <c r="BD437" s="200" t="str">
        <f t="shared" si="530"/>
        <v>No aplica</v>
      </c>
      <c r="BE437" s="559"/>
      <c r="BF437" s="562"/>
      <c r="BG437" s="559"/>
      <c r="BH437" s="556"/>
      <c r="BI437" s="559"/>
    </row>
    <row r="438" spans="1:61" ht="15.75" hidden="1" customHeight="1" thickBot="1" x14ac:dyDescent="0.25">
      <c r="A438" s="570"/>
      <c r="B438" s="58">
        <f t="shared" si="609"/>
        <v>7</v>
      </c>
      <c r="C438" s="157"/>
      <c r="D438" s="157"/>
      <c r="E438" s="132"/>
      <c r="F438" s="544"/>
      <c r="G438" s="156"/>
      <c r="H438" s="543"/>
      <c r="I438" s="541"/>
      <c r="J438" s="542"/>
      <c r="K438" s="543"/>
      <c r="L438" s="491"/>
      <c r="M438" s="488"/>
      <c r="N438" s="527"/>
      <c r="O438" s="381"/>
      <c r="P438" s="126"/>
      <c r="Q438" s="120"/>
      <c r="R438" s="361"/>
      <c r="S438" s="381"/>
      <c r="T438" s="364">
        <f t="shared" si="522"/>
        <v>0</v>
      </c>
      <c r="U438" s="381"/>
      <c r="V438" s="364">
        <f t="shared" si="523"/>
        <v>0</v>
      </c>
      <c r="W438" s="381"/>
      <c r="X438" s="364">
        <f t="shared" si="524"/>
        <v>0</v>
      </c>
      <c r="Y438" s="381"/>
      <c r="Z438" s="364">
        <f t="shared" si="525"/>
        <v>0</v>
      </c>
      <c r="AA438" s="381"/>
      <c r="AB438" s="364">
        <f t="shared" si="526"/>
        <v>0</v>
      </c>
      <c r="AC438" s="381"/>
      <c r="AD438" s="364">
        <f t="shared" si="527"/>
        <v>0</v>
      </c>
      <c r="AE438" s="381"/>
      <c r="AF438" s="364">
        <f t="shared" si="528"/>
        <v>0</v>
      </c>
      <c r="AG438" s="127">
        <f t="shared" si="610"/>
        <v>0</v>
      </c>
      <c r="AH438" s="218" t="str">
        <f t="shared" si="535"/>
        <v/>
      </c>
      <c r="AI438" s="242">
        <f t="shared" si="529"/>
        <v>0</v>
      </c>
      <c r="AJ438" s="499"/>
      <c r="AK438" s="517"/>
      <c r="AL438" s="528"/>
      <c r="AM438" s="499"/>
      <c r="AN438" s="491"/>
      <c r="AO438" s="516"/>
      <c r="AP438" s="527"/>
      <c r="AQ438" s="216"/>
      <c r="AR438" s="379"/>
      <c r="AS438" s="216"/>
      <c r="AT438" s="216"/>
      <c r="AU438" s="216"/>
      <c r="AV438" s="216"/>
      <c r="AW438" s="216"/>
      <c r="AX438" s="216"/>
      <c r="AY438" s="568"/>
      <c r="AZ438" s="565"/>
      <c r="BA438" s="47" t="str">
        <f t="shared" si="578"/>
        <v>No aplica</v>
      </c>
      <c r="BB438" s="559"/>
      <c r="BC438" s="47" t="str">
        <f t="shared" si="579"/>
        <v>No aplica</v>
      </c>
      <c r="BD438" s="200" t="str">
        <f t="shared" si="530"/>
        <v>No aplica</v>
      </c>
      <c r="BE438" s="559"/>
      <c r="BF438" s="562"/>
      <c r="BG438" s="559"/>
      <c r="BH438" s="556"/>
      <c r="BI438" s="559"/>
    </row>
    <row r="439" spans="1:61" ht="15.75" hidden="1" customHeight="1" thickBot="1" x14ac:dyDescent="0.25">
      <c r="A439" s="570"/>
      <c r="B439" s="58">
        <f t="shared" si="609"/>
        <v>8</v>
      </c>
      <c r="C439" s="157"/>
      <c r="D439" s="157"/>
      <c r="E439" s="132"/>
      <c r="F439" s="544"/>
      <c r="G439" s="156"/>
      <c r="H439" s="543"/>
      <c r="I439" s="541"/>
      <c r="J439" s="542"/>
      <c r="K439" s="543"/>
      <c r="L439" s="491"/>
      <c r="M439" s="488"/>
      <c r="N439" s="527"/>
      <c r="O439" s="381"/>
      <c r="P439" s="126"/>
      <c r="Q439" s="120"/>
      <c r="R439" s="361"/>
      <c r="S439" s="381"/>
      <c r="T439" s="364">
        <f t="shared" si="522"/>
        <v>0</v>
      </c>
      <c r="U439" s="381"/>
      <c r="V439" s="364">
        <f t="shared" si="523"/>
        <v>0</v>
      </c>
      <c r="W439" s="381"/>
      <c r="X439" s="364">
        <f t="shared" si="524"/>
        <v>0</v>
      </c>
      <c r="Y439" s="381"/>
      <c r="Z439" s="364">
        <f t="shared" si="525"/>
        <v>0</v>
      </c>
      <c r="AA439" s="381"/>
      <c r="AB439" s="364">
        <f t="shared" si="526"/>
        <v>0</v>
      </c>
      <c r="AC439" s="381"/>
      <c r="AD439" s="364">
        <f t="shared" si="527"/>
        <v>0</v>
      </c>
      <c r="AE439" s="381"/>
      <c r="AF439" s="364">
        <f t="shared" si="528"/>
        <v>0</v>
      </c>
      <c r="AG439" s="127">
        <f t="shared" si="610"/>
        <v>0</v>
      </c>
      <c r="AH439" s="218" t="str">
        <f t="shared" si="535"/>
        <v/>
      </c>
      <c r="AI439" s="242">
        <f t="shared" si="529"/>
        <v>0</v>
      </c>
      <c r="AJ439" s="499"/>
      <c r="AK439" s="517"/>
      <c r="AL439" s="528"/>
      <c r="AM439" s="499"/>
      <c r="AN439" s="491"/>
      <c r="AO439" s="516"/>
      <c r="AP439" s="527"/>
      <c r="AQ439" s="216"/>
      <c r="AR439" s="379"/>
      <c r="AS439" s="216"/>
      <c r="AT439" s="216"/>
      <c r="AU439" s="216"/>
      <c r="AV439" s="216"/>
      <c r="AW439" s="216"/>
      <c r="AX439" s="216"/>
      <c r="AY439" s="568"/>
      <c r="AZ439" s="565"/>
      <c r="BA439" s="47" t="str">
        <f t="shared" si="578"/>
        <v>No aplica</v>
      </c>
      <c r="BB439" s="559"/>
      <c r="BC439" s="47" t="str">
        <f t="shared" si="579"/>
        <v>No aplica</v>
      </c>
      <c r="BD439" s="200" t="str">
        <f t="shared" si="530"/>
        <v>No aplica</v>
      </c>
      <c r="BE439" s="559"/>
      <c r="BF439" s="562"/>
      <c r="BG439" s="559"/>
      <c r="BH439" s="556"/>
      <c r="BI439" s="559"/>
    </row>
    <row r="440" spans="1:61" ht="15.75" hidden="1" customHeight="1" thickBot="1" x14ac:dyDescent="0.25">
      <c r="A440" s="570"/>
      <c r="B440" s="58">
        <f t="shared" si="609"/>
        <v>9</v>
      </c>
      <c r="C440" s="157"/>
      <c r="D440" s="157"/>
      <c r="E440" s="132"/>
      <c r="F440" s="544"/>
      <c r="G440" s="156"/>
      <c r="H440" s="543"/>
      <c r="I440" s="541"/>
      <c r="J440" s="542"/>
      <c r="K440" s="543"/>
      <c r="L440" s="492"/>
      <c r="M440" s="489"/>
      <c r="N440" s="527"/>
      <c r="O440" s="381"/>
      <c r="P440" s="126"/>
      <c r="Q440" s="120"/>
      <c r="R440" s="361"/>
      <c r="S440" s="381"/>
      <c r="T440" s="364">
        <f t="shared" si="522"/>
        <v>0</v>
      </c>
      <c r="U440" s="381"/>
      <c r="V440" s="242">
        <f t="shared" ref="V440" si="611">IF(U440="Si",5,0)</f>
        <v>0</v>
      </c>
      <c r="W440" s="381"/>
      <c r="X440" s="364">
        <f t="shared" si="524"/>
        <v>0</v>
      </c>
      <c r="Y440" s="381"/>
      <c r="Z440" s="364">
        <f t="shared" si="525"/>
        <v>0</v>
      </c>
      <c r="AA440" s="381"/>
      <c r="AB440" s="364">
        <f t="shared" si="526"/>
        <v>0</v>
      </c>
      <c r="AC440" s="381"/>
      <c r="AD440" s="364">
        <f t="shared" si="527"/>
        <v>0</v>
      </c>
      <c r="AE440" s="381"/>
      <c r="AF440" s="364">
        <f t="shared" si="528"/>
        <v>0</v>
      </c>
      <c r="AG440" s="127">
        <f t="shared" si="610"/>
        <v>0</v>
      </c>
      <c r="AH440" s="218" t="str">
        <f t="shared" si="535"/>
        <v/>
      </c>
      <c r="AI440" s="242">
        <f t="shared" si="529"/>
        <v>0</v>
      </c>
      <c r="AJ440" s="499"/>
      <c r="AK440" s="517"/>
      <c r="AL440" s="528"/>
      <c r="AM440" s="499"/>
      <c r="AN440" s="491"/>
      <c r="AO440" s="516"/>
      <c r="AP440" s="527"/>
      <c r="AQ440" s="216"/>
      <c r="AR440" s="379"/>
      <c r="AS440" s="216"/>
      <c r="AT440" s="216"/>
      <c r="AU440" s="216"/>
      <c r="AV440" s="216"/>
      <c r="AW440" s="216"/>
      <c r="AX440" s="216"/>
      <c r="AY440" s="568"/>
      <c r="AZ440" s="566"/>
      <c r="BA440" s="47" t="str">
        <f t="shared" si="578"/>
        <v>No aplica</v>
      </c>
      <c r="BB440" s="560"/>
      <c r="BC440" s="47" t="str">
        <f t="shared" si="579"/>
        <v>No aplica</v>
      </c>
      <c r="BD440" s="200" t="str">
        <f t="shared" si="530"/>
        <v>No aplica</v>
      </c>
      <c r="BE440" s="560"/>
      <c r="BF440" s="563"/>
      <c r="BG440" s="560"/>
      <c r="BH440" s="557"/>
      <c r="BI440" s="560"/>
    </row>
    <row r="441" spans="1:61" x14ac:dyDescent="0.2">
      <c r="C441" s="673" t="s">
        <v>90</v>
      </c>
      <c r="D441" s="674"/>
      <c r="E441" s="674"/>
      <c r="F441" s="674"/>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70"/>
      <c r="AL441" s="670"/>
      <c r="AM441" s="670"/>
      <c r="AN441" s="670"/>
      <c r="AO441" s="670"/>
      <c r="AP441" s="670"/>
      <c r="AQ441" s="670"/>
      <c r="AR441" s="670"/>
      <c r="AS441" s="670"/>
      <c r="AT441" s="670"/>
      <c r="AU441" s="670"/>
      <c r="AV441" s="670"/>
      <c r="AW441" s="670"/>
      <c r="AX441" s="670"/>
      <c r="AY441" s="670"/>
      <c r="BA441" s="104"/>
      <c r="BB441" s="105"/>
      <c r="BC441" s="104"/>
      <c r="BD441" s="104"/>
      <c r="BE441" s="104"/>
      <c r="BF441" s="104"/>
    </row>
    <row r="442" spans="1:61" x14ac:dyDescent="0.2">
      <c r="C442" s="671" t="s">
        <v>91</v>
      </c>
      <c r="D442" s="672"/>
      <c r="E442" s="672"/>
      <c r="F442" s="672"/>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70"/>
      <c r="AL442" s="670"/>
      <c r="AM442" s="670"/>
      <c r="AN442" s="670"/>
      <c r="AO442" s="670"/>
      <c r="AP442" s="670"/>
      <c r="AQ442" s="670"/>
      <c r="AR442" s="670"/>
      <c r="AS442" s="670"/>
      <c r="AT442" s="670"/>
      <c r="AU442" s="670"/>
      <c r="AV442" s="670"/>
      <c r="AW442" s="670"/>
      <c r="AX442" s="670"/>
      <c r="AY442" s="670"/>
      <c r="BA442" s="104"/>
      <c r="BB442" s="105"/>
      <c r="BC442" s="104"/>
      <c r="BD442" s="104"/>
      <c r="BE442" s="104"/>
      <c r="BF442" s="104"/>
    </row>
    <row r="443" spans="1:61" x14ac:dyDescent="0.2">
      <c r="C443" s="671" t="s">
        <v>92</v>
      </c>
      <c r="D443" s="672"/>
      <c r="E443" s="672"/>
      <c r="F443" s="672"/>
      <c r="G443" s="670" t="s">
        <v>284</v>
      </c>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70"/>
      <c r="AL443" s="670"/>
      <c r="AM443" s="670"/>
      <c r="AN443" s="670"/>
      <c r="AO443" s="670"/>
      <c r="AP443" s="670"/>
      <c r="AQ443" s="670"/>
      <c r="AR443" s="670"/>
      <c r="AS443" s="670"/>
      <c r="AT443" s="670"/>
      <c r="AU443" s="670"/>
      <c r="AV443" s="670"/>
      <c r="AW443" s="670"/>
      <c r="AX443" s="670"/>
      <c r="AY443" s="670"/>
      <c r="BA443" s="104"/>
      <c r="BB443" s="105"/>
      <c r="BC443" s="104"/>
      <c r="BD443" s="104"/>
      <c r="BE443" s="104"/>
      <c r="BF443" s="104"/>
    </row>
    <row r="444" spans="1:61" x14ac:dyDescent="0.2">
      <c r="BA444" s="104"/>
      <c r="BB444" s="105"/>
      <c r="BC444" s="104"/>
      <c r="BD444" s="104"/>
      <c r="BE444" s="104"/>
      <c r="BF444" s="104"/>
    </row>
    <row r="445" spans="1:61" x14ac:dyDescent="0.2">
      <c r="BA445" s="104"/>
      <c r="BB445" s="105"/>
      <c r="BC445" s="104"/>
      <c r="BD445" s="104"/>
      <c r="BE445" s="104"/>
      <c r="BF445" s="104"/>
    </row>
    <row r="446" spans="1:61" x14ac:dyDescent="0.2">
      <c r="BA446" s="104"/>
      <c r="BB446" s="105"/>
      <c r="BC446" s="104"/>
      <c r="BD446" s="104"/>
      <c r="BE446" s="104"/>
      <c r="BF446" s="104"/>
    </row>
    <row r="447" spans="1:61" ht="15" x14ac:dyDescent="0.25">
      <c r="C447" s="483" t="s">
        <v>323</v>
      </c>
      <c r="D447" s="483"/>
      <c r="E447" s="224"/>
      <c r="F447" s="483" t="s">
        <v>124</v>
      </c>
      <c r="G447" s="483"/>
      <c r="BA447" s="104"/>
      <c r="BB447" s="105"/>
      <c r="BC447" s="104"/>
      <c r="BD447" s="104"/>
      <c r="BE447" s="104"/>
      <c r="BF447" s="104"/>
    </row>
    <row r="448" spans="1:61" ht="15" x14ac:dyDescent="0.2">
      <c r="C448" s="81" t="s">
        <v>37</v>
      </c>
      <c r="D448" s="80" t="s">
        <v>41</v>
      </c>
      <c r="F448" s="81" t="s">
        <v>37</v>
      </c>
      <c r="G448" s="80" t="s">
        <v>41</v>
      </c>
      <c r="BA448" s="104"/>
      <c r="BB448" s="105"/>
      <c r="BC448" s="104"/>
      <c r="BD448" s="104"/>
      <c r="BE448" s="104"/>
      <c r="BF448" s="104"/>
    </row>
    <row r="449" spans="3:58" ht="15" x14ac:dyDescent="0.25">
      <c r="C449" s="20" t="s">
        <v>38</v>
      </c>
      <c r="D449" s="240">
        <v>1</v>
      </c>
      <c r="F449" s="20" t="s">
        <v>38</v>
      </c>
      <c r="G449" s="240">
        <f>SUM(C441:BM441)</f>
        <v>0</v>
      </c>
      <c r="BA449" s="104"/>
      <c r="BB449" s="105"/>
      <c r="BC449" s="104"/>
      <c r="BD449" s="104"/>
      <c r="BE449" s="104"/>
      <c r="BF449" s="104"/>
    </row>
    <row r="450" spans="3:58" ht="15" x14ac:dyDescent="0.25">
      <c r="C450" s="21" t="s">
        <v>39</v>
      </c>
      <c r="D450" s="240">
        <f>SUM(C434:BM434)</f>
        <v>0</v>
      </c>
      <c r="F450" s="21" t="s">
        <v>39</v>
      </c>
      <c r="G450" s="240">
        <v>1</v>
      </c>
      <c r="BA450" s="104"/>
      <c r="BB450" s="105"/>
      <c r="BC450" s="104"/>
      <c r="BD450" s="104"/>
      <c r="BE450" s="104"/>
      <c r="BF450" s="104"/>
    </row>
    <row r="451" spans="3:58" ht="15" x14ac:dyDescent="0.25">
      <c r="C451" s="17" t="s">
        <v>324</v>
      </c>
      <c r="D451" s="240">
        <f>SUM(C435:BM435)</f>
        <v>0</v>
      </c>
      <c r="F451" s="17" t="s">
        <v>324</v>
      </c>
      <c r="G451" s="240">
        <f>SUM(C443:BM443)</f>
        <v>0</v>
      </c>
      <c r="BA451" s="104"/>
      <c r="BB451" s="105"/>
      <c r="BC451" s="104"/>
      <c r="BD451" s="104"/>
      <c r="BE451" s="104"/>
      <c r="BF451" s="104"/>
    </row>
    <row r="452" spans="3:58" ht="15" x14ac:dyDescent="0.25">
      <c r="C452" s="22" t="s">
        <v>40</v>
      </c>
      <c r="D452" s="240">
        <f>SUM(C436:BM436)</f>
        <v>0</v>
      </c>
      <c r="F452" s="22" t="s">
        <v>40</v>
      </c>
      <c r="G452" s="240">
        <f>SUM(C444:BM444)</f>
        <v>0</v>
      </c>
      <c r="BA452" s="104"/>
      <c r="BB452" s="105"/>
      <c r="BC452" s="104"/>
      <c r="BD452" s="104"/>
      <c r="BE452" s="104"/>
      <c r="BF452" s="104"/>
    </row>
    <row r="453" spans="3:58" ht="15" x14ac:dyDescent="0.25">
      <c r="C453" s="16" t="s">
        <v>130</v>
      </c>
      <c r="D453" s="353">
        <f>SUM(D449:D452)</f>
        <v>1</v>
      </c>
      <c r="F453" s="16" t="s">
        <v>130</v>
      </c>
      <c r="G453" s="353">
        <f>SUM(G449:G452)</f>
        <v>1</v>
      </c>
      <c r="BA453" s="104"/>
      <c r="BB453" s="105"/>
      <c r="BC453" s="104"/>
      <c r="BD453" s="104"/>
      <c r="BE453" s="104"/>
      <c r="BF453" s="104"/>
    </row>
    <row r="454" spans="3:58" x14ac:dyDescent="0.2">
      <c r="BA454" s="104"/>
      <c r="BB454" s="105"/>
      <c r="BC454" s="104"/>
      <c r="BD454" s="104"/>
      <c r="BE454" s="104"/>
      <c r="BF454" s="104"/>
    </row>
    <row r="455" spans="3:58" x14ac:dyDescent="0.2">
      <c r="BA455" s="104"/>
      <c r="BB455" s="105"/>
      <c r="BC455" s="104"/>
      <c r="BD455" s="104"/>
      <c r="BE455" s="104"/>
      <c r="BF455" s="104"/>
    </row>
    <row r="456" spans="3:58" x14ac:dyDescent="0.2">
      <c r="BA456" s="104"/>
      <c r="BB456" s="105"/>
      <c r="BC456" s="104"/>
      <c r="BD456" s="104"/>
      <c r="BE456" s="104"/>
      <c r="BF456" s="104"/>
    </row>
    <row r="457" spans="3:58" x14ac:dyDescent="0.2">
      <c r="BA457" s="104"/>
      <c r="BB457" s="105"/>
      <c r="BC457" s="104"/>
      <c r="BD457" s="104"/>
      <c r="BE457" s="104"/>
      <c r="BF457" s="104"/>
    </row>
    <row r="458" spans="3:58" x14ac:dyDescent="0.2">
      <c r="BA458" s="104"/>
      <c r="BB458" s="105"/>
      <c r="BC458" s="104"/>
      <c r="BD458" s="104"/>
      <c r="BE458" s="104"/>
      <c r="BF458" s="104"/>
    </row>
  </sheetData>
  <protectedRanges>
    <protectedRange sqref="AQ230:AQ233 AQ237:AQ242 AQ247:AQ251 AQ256:AQ260 AQ264:AQ269 AQ273:AQ278 AQ282:AQ287 AQ291:AQ296 AQ300:AQ305 AQ309:AQ314 AQ318:AQ323 AQ331:AQ332 AQ336:AQ341 AQ345:AQ350 AQ354:AQ359 AQ363:AQ368 AQ372:AQ377 AQ381:AQ386 AQ390:AQ395 AQ399:AQ404 AQ417:AQ422 AQ426:AQ431 AQ435:AQ440 AS230:AX233 AS237:AX242 AS247:AW251 AS256:AX260 AS264:AX269 AS273:AX273 AS283:AX287 AS291:AX296 AS300:AX305 AS309:AX314 AS318:AX323 AS331:AX332 AX336:AX341 AX345:AX350 AX354:AX359 AX363:AX368 AX372:AX377 AX381:AX386 AX390:AX395 AX399:AX404 AS278:AX278 AX255 AS428:AX431 AS435:AX440" name="Rango2"/>
    <protectedRange sqref="AY435:AY440 AY228:AY233 AY237:AY242 AY255:AY260 AY264:AY269 AY273:AY278 AY282:AY287 AY291:AY296 AY300:AY305 AY309:AY314 AY318:AY323 AY327:AY332 AY336:AY341 AY345:AY350 AY354:AY359 AY363:AY368 AY372:AY377 AY381:AY386 AY390:AY395 AY399:AY404 AY417:AY422 AX246:AY251 AY426:AY431" name="Rango11_1_1"/>
    <protectedRange sqref="AQ234:AQ236 AQ261:AQ263 AQ270:AQ272 AQ279:AQ281 AQ288:AQ290 AQ297:AQ299 AQ306:AQ308 AQ315:AQ317 AQ334:AQ335 AQ342:AQ344 AQ351:AQ353 AQ360:AQ362 AQ369:AQ371 AQ378:AQ380 AQ387:AQ389 AQ396:AQ398 AQ414:AQ416 AQ423:AQ425 AQ432:AQ434 AS236:AX236 AS432:AX434 AS261:AX263 AS272:AX272 AS289:AX290 AS298:AX299 AS307:AX308 AS316:AX317 AX333:AX335 AX342:AX344 AX351:AX353 AX360:AX362 AX369:AX371 AX378:AX380 AX387:AX389 AX396:AX398" name="Rango11_1_1_6"/>
    <protectedRange sqref="Q228:Q233 Q236:Q242 Q247:Q251 Q256:Q260 Q275:Q278 Q265:Q269 Q284:Q287 Q289:Q296 Q298:Q305 Q307:Q314 Q316:Q323 Q330:Q332 Q427:Q440" name="Rango3_1_1"/>
    <protectedRange sqref="AY433:AY434 AY226:AY227 AY235:AY236 AY253:AY254 AY262:AY263 AY271:AY272 AY280:AY281 AY289:AY290 AY298:AY299 AY307:AY308 AY316:AY317 AY325:AY326 AY334:AY335 AY343:AY344 AY352:AY353 AY361:AY362 AY370:AY371 AY379:AY380 AY388:AY389 AY397:AY398 AY415:AY416 AX244:AY245 AY424:AY425" name="Rango11_1_1_1"/>
    <protectedRange sqref="AY432 AY225 AY234 AY252 AY261 AY270 AY279 AY288 AY297 AY306 AY315 AY324 AY333 AY342 AY351 AY360 AY369 AY378 AY387 AY396 AY414 AX243:AY243 AY423" name="Rango11_1_1_1_3"/>
    <protectedRange sqref="P229:P233 P238:P242 P247:P251 P256:P260 P265:P269 P275:P278 P284:P287 P292:P296 P301:P305 P310:P314 P319:P323 P330:P332 P427:P431 P436:P440" name="Rango1_3_1"/>
    <protectedRange sqref="P228 P236:P237 P289:P291 P298:P300 P307:P309 P316:P318 P432:P435" name="Rango3_1_4_1"/>
    <protectedRange sqref="C237:E242 C244:E251 C257:E260 C265:E269 C275:E278 C287:E287 C289:E296 H288:H290 C298:E305 H297:H299 C307:E314 H306:H308 C316:E323 H315:H317 C413:E413 C426:E431 C433:E440 H432:H434 G410:H413 G427:H431 G435:H440 G238:H242 G247:H251 G256:H260 G265:H269 G275:H278 G285:H287 G291:H296 G300:H305 G309:H314 G318:H323 H324:H332 H225:H237 H243:H246 H252:H255 H261:H264 H270:H274 H279:H284 C422:E422 G418:H422 H414:H417 H423:H426 H405:H409" name="Rango1_4_1"/>
    <protectedRange sqref="C243:E243 C432:E432" name="Rango1_1_1_11_1"/>
    <protectedRange sqref="G288:G290 G298:G299 G307:G308 G316:G317 G432:G434" name="Rango1_1_1_12_1"/>
    <protectedRange sqref="F225:F323 F405:F440" name="Rango1_1_1_22_1"/>
    <protectedRange sqref="K225:K332 K405:K440" name="Rango2_1_1_13"/>
    <protectedRange sqref="AM225:AM440" name="Rango2_1_1_20"/>
    <protectedRange sqref="AO225:AP440 AJ225:AM440" name="Rango1_1_1_13"/>
    <protectedRange sqref="Q38:Q44 Q53 Q58:Q62 Q67:Q71 Q76:Q80 Q85:Q89 Q98" name="Rango3_1_4"/>
    <protectedRange sqref="K54:K224 AL9:AL17 AM18:AM224" name="Rango2_1_1_12"/>
    <protectedRange sqref="K54:K224" name="Rango1_2_1_12"/>
    <protectedRange sqref="C58:C62 Q38:Q39 C67:C71 H54:K224 AO53:AQ53 AO58:AQ62 AO54:AP57 AO67:AQ71 AO63:AP66 AO78:AQ80 AO72:AP77 AO87:AQ89 AO81:AP86 AO96:AQ98 AO90:AP95 AO99:AP224 AN9:AN14 AN15:AN17 AH27:AH440 V440 AJ27:AM224 AN27:AN440 J27:J35 P40:Q44 P53:Q53 P58:Q62 P67:Q71 P76:Q80 P85:Q89 P98:Q98 AG27:AG224 AS58:AW62 AS67:AW71 AS78:AW80 AS87:AW89 AS96:AW98 I9:J26 AI18:AI440 AJ18:AN26 AG15:AH26 AO18:AP52 L9:N440 AI15:AK17 AG9:AK14 AL9:AM17 AO9:AP14 AO15:AP17" name="Rango1_1_1"/>
    <protectedRange sqref="C58:C62 C67:C71 H54:H224" name="Rango1_4"/>
    <protectedRange sqref="AY36 AQ53 AS58:AY62 AQ58:AQ62 AS67:AY71 AQ67:AQ71 AX63:AY66 AS78:AY80 AQ78:AQ80 AX72:AY77 AS87:AY89 AQ87:AQ89 AX81:AY86 AS96:AY98 AQ96:AQ98 AX90:AY95 AY99 AY38:AY45 AX48:AX57 AY47:AY57 AX99:AX224 AY101:AY144 AY146:AY224" name="Rango2_1"/>
    <protectedRange sqref="P40:P44 P53 P58:P62 P67:P71 P76:P80 P85:P89 P98" name="Rango1_3"/>
    <protectedRange sqref="P38:P39" name="Rango3_1_3_2_1"/>
    <protectedRange sqref="P48:P52" name="Rango1_3_1_2"/>
    <protectedRange sqref="Q48:Q52" name="Rango3_1_2_3"/>
    <protectedRange sqref="AQ45:AQ52" name="Rango2_6_1_1"/>
    <protectedRange sqref="AS53:AW53 AS48:AT52 AW48:AW49 AW51:AW52" name="Rango2_6_2"/>
    <protectedRange sqref="AV51:AV52 AW50" name="Rango11_1_1_16_7"/>
    <protectedRange sqref="AU51:AU52 AU48:AV50" name="Rango11_1_1_3_4_3"/>
    <protectedRange sqref="C54:C57" name="Rango1_1_1_23_1_1"/>
    <protectedRange sqref="D56:E62 G57:G62" name="Rango1_1_1_23_1_1_1"/>
    <protectedRange sqref="D54:E55" name="Rango1_1_1_3_1_1_1"/>
    <protectedRange sqref="G54:G56" name="Rango1_1_1_4_1_1_1"/>
    <protectedRange sqref="P56:P57 P66" name="Rango3_1_15_1_1"/>
    <protectedRange sqref="P54:P55" name="Rango3_1_1_1_1_1_1"/>
    <protectedRange sqref="Q56:Q57 Q66" name="Rango3_1_15_1_1_1"/>
    <protectedRange sqref="Q54:Q55" name="Rango3_1_1_1_1_2"/>
    <protectedRange sqref="AQ54:AQ57 AQ65:AQ66" name="Rango11_1_1_5_2_1"/>
    <protectedRange sqref="AS57 AT56 AW56:AW57 AS66 AT65 AW65:AW66" name="Rango11_1_1_5_2_2"/>
    <protectedRange sqref="AS54:AW54 AS56 AT57 AS55:AT55 AW55 AU55:AV57 AS65 AT66 AU65:AV66" name="Rango11_1_1_2_1_2_1"/>
    <protectedRange sqref="C63:C66" name="Rango1_1_1_25_1_1"/>
    <protectedRange sqref="D68:E71 G69:G71" name="Rango1_1_1_25_1_1_1"/>
    <protectedRange sqref="D63:E67" name="Rango1_1_1_8_1_1_1"/>
    <protectedRange sqref="G66:G68 G63:G64" name="Rango1_1_1_9_1_1_1"/>
    <protectedRange sqref="P65 Q63:Q65" name="Rango3_1_3_1_2_1"/>
    <protectedRange sqref="AQ63:AQ64" name="Rango2_1_3_1"/>
    <protectedRange sqref="AU63:AV64" name="Rango11_1_1_3_1_2_1"/>
    <protectedRange sqref="AW63:AW64" name="Rango3_1_3_1_1_1"/>
    <protectedRange sqref="AS63:AT64" name="Rango11_1_1_4_1_2_1"/>
    <protectedRange sqref="C78:E80 C72:C77 E77 G73:G80" name="Rango1_1_1_26_1_1"/>
    <protectedRange sqref="E72:E76" name="Rango1_1_1_5_1_1_1"/>
    <protectedRange sqref="D72:D77" name="Rango1_1_1_6_1_1"/>
    <protectedRange sqref="G77 G72 G75" name="Rango1_1_1_7_1_1"/>
    <protectedRange sqref="P84:Q84 P74:Q75" name="Rango3_1_17_1_1"/>
    <protectedRange sqref="P72:Q73" name="Rango3_1_2_1_1_1"/>
    <protectedRange sqref="AQ74:AQ77 AQ83:AQ86 AQ92:AQ95" name="Rango11_1_1_12_2_1"/>
    <protectedRange sqref="AQ72:AQ73 AQ82 AQ90:AQ91" name="Rango11_1_1_3_2_1_1"/>
    <protectedRange sqref="AS75:AW75 AW74 AS77:AW77 AS76 AU76:AW76 AS84:AW84 AW83 AS86:AW86 AS85 AU85:AW85 AS93:AW93 AW92 AS95:AW95 AS94 AU94:AW94" name="Rango11_1_1_12_2_1_1"/>
    <protectedRange sqref="AV72:AW72 AW73 AS72:AU74 AV73:AV74 AT76 AS83:AV83 AT85 AW90:AW91 AS92:AV92 AT94" name="Rango11_1_1_3_2_1_2"/>
    <protectedRange sqref="C81:E89 G81:G89" name="Rango1_1_1_13_1_1"/>
    <protectedRange sqref="P81:Q83" name="Rango3_1_6_1_1"/>
    <protectedRange sqref="AS81:AW82" name="Rango11_1_1_7_2_1"/>
    <protectedRange sqref="AQ81" name="Rango11_1_1_7_2_1_1"/>
    <protectedRange sqref="C90:E98 G90:G98" name="Rango1_1_1_14_1_1"/>
    <protectedRange sqref="P90" name="Rango1_3_1_1_1"/>
    <protectedRange sqref="P91:Q97 Q90" name="Rango3_1_7_1_1"/>
    <protectedRange sqref="AS90:AT90 AT91" name="Rango2_2_1_1"/>
    <protectedRange sqref="AS91 AU90:AV91" name="Rango11_1_1_8_2_1"/>
    <protectedRange sqref="C99:E107 G99:G107" name="Rango1_1_1_16_1_1"/>
    <protectedRange sqref="C117:G125" name="Rango1_4_1_1_1"/>
    <protectedRange sqref="C108:E116 G108:G109 G111:G116" name="Rango1_1_1_17_1_1"/>
    <protectedRange sqref="C130:G134 C126:D127 F126:F127 C128:F129 C138:G138 C135:C136 F135:F136 C137:F137 C140:G143 C139:F139" name="Rango1_1_1_15_1_1"/>
    <protectedRange sqref="E126:E127" name="Rango1_1_1_1_1_1_1"/>
    <protectedRange sqref="G126:G129" name="Rango1_1_1_2_1_1_1"/>
    <protectedRange sqref="D135:E136" name="Rango1_1_1_3_2_1_1_1"/>
    <protectedRange sqref="G135:G137 G139" name="Rango1_1_1_4_2_1_1"/>
    <protectedRange sqref="C150:G152 F146:G148 C144:C149 E149:G149 F144:F145" name="Rango1_1_1_18_1_1"/>
    <protectedRange sqref="E144:E148" name="Rango1_1_1_5_2_1_1"/>
    <protectedRange sqref="D144:D149" name="Rango1_1_1_6_2_1"/>
    <protectedRange sqref="G144:G145" name="Rango1_1_1_7_2_1"/>
    <protectedRange sqref="C157:G161 C153:D154 F153:F154 C155:F156 C165:G170 C162:C163 F162:F163 C164:F164" name="Rango1_1_1_19_1_1"/>
    <protectedRange sqref="E153:E154" name="Rango1_1_1_1_2_1_1_1"/>
    <protectedRange sqref="G153:G156" name="Rango1_1_1_2_2_1_1"/>
    <protectedRange sqref="D162:E163" name="Rango1_1_1_3_3_1"/>
    <protectedRange sqref="G162:G164" name="Rango1_1_1_4_3_1"/>
    <protectedRange sqref="C171:G197" name="Rango1_1_1_20_1_1"/>
    <protectedRange sqref="C212:G215 F207:F208 D209:F209 C222:E224 E221 G218:G224 F216:F224 C216:D216 C207:D207 D210:G211 C208:C211 C217:C221" name="Rango1_1_1_22_1_1"/>
    <protectedRange sqref="D208:E208 E207" name="Rango1_1_1_3_5_1"/>
    <protectedRange sqref="G207:G209" name="Rango1_1_1_4_5_1"/>
    <protectedRange sqref="E216:E220" name="Rango1_1_1_5_4_1_1"/>
    <protectedRange sqref="D217:D221" name="Rango1_1_1_6_4_1"/>
    <protectedRange sqref="G216:G217" name="Rango1_1_1_7_4_1"/>
    <protectedRange sqref="C198:D199 F198:F201 D200:D201 D202:G206 C200:C206" name="Rango1_1_1_29_1"/>
    <protectedRange sqref="E198:E201" name="Rango1_1_1_1_6_1"/>
    <protectedRange sqref="G198:G201" name="Rango1_1_1_2_8_1"/>
    <protectedRange sqref="P99:P107" name="Rango1_3_3_1"/>
    <protectedRange sqref="Q99:Q107" name="Rango3_1_9_1"/>
    <protectedRange sqref="P108:P125" name="Rango1_3_4_1"/>
    <protectedRange sqref="Q108:Q125" name="Rango3_1_18"/>
    <protectedRange sqref="P126:Q134 P137:Q143" name="Rango3_1_8_1_1"/>
    <protectedRange sqref="P135:Q136" name="Rango3_1_1_2_1_1"/>
    <protectedRange sqref="P146:Q152" name="Rango3_1_10_1_1"/>
    <protectedRange sqref="P144:Q145" name="Rango3_1_2_2_1_1"/>
    <protectedRange sqref="P164:Q170 P153 Q153:Q161 P155:P161" name="Rango3_1_11_1_1"/>
    <protectedRange sqref="P162:Q163" name="Rango3_1_1_3_1_1"/>
    <protectedRange sqref="P189 P180" name="Rango1_3_2_1"/>
    <protectedRange sqref="P190:Q197 P171:Q179 Q189 P181:Q188 Q180" name="Rango3_1_12_1_1"/>
    <protectedRange sqref="P219:Q224 P209:Q215 P218" name="Rango3_1_14_3_1"/>
    <protectedRange sqref="P207:Q208" name="Rango3_1_1_5_1"/>
    <protectedRange sqref="P216:Q217 Q218" name="Rango3_1_2_4_2_1"/>
    <protectedRange sqref="P198:Q206" name="Rango3_1_22_1"/>
    <protectedRange sqref="AQ99:AQ107" name="Rango2_4_1_1"/>
    <protectedRange sqref="AQ119:AQ125 AQ108:AQ116" name="Rango2_5_1_1"/>
    <protectedRange sqref="AQ126:AQ143" name="Rango11_1_1_9_2_1"/>
    <protectedRange sqref="AQ147:AQ152" name="Rango11_1_1_10_2_1"/>
    <protectedRange sqref="AQ144:AQ146" name="Rango11_1_1_3_3_1_1"/>
    <protectedRange sqref="AQ153:AQ170" name="Rango11_1_1_13_2_1"/>
    <protectedRange sqref="AQ189 AS189" name="Rango2_3_1_1"/>
    <protectedRange sqref="AQ171:AQ188 AQ190:AQ197 AS180" name="Rango11_1_1_15_1_1"/>
    <protectedRange sqref="AQ218:AQ224 AQ207:AQ215" name="Rango11_1_1_17_1_1"/>
    <protectedRange sqref="AQ216:AQ217" name="Rango11_1_1_3_5_1_1"/>
    <protectedRange sqref="AQ198:AQ206" name="Rango11_1_1_21_1_1"/>
    <protectedRange sqref="AS99:AT100 AS101:AW107" name="Rango2_4_1_3"/>
    <protectedRange sqref="AU99:AW100" name="Rango11_1_1_14_1_1"/>
    <protectedRange sqref="AS108:AW125" name="Rango2_5_1_3"/>
    <protectedRange sqref="AS137:AW143 AS127:AW134" name="Rango11_1_1_9_2_3"/>
    <protectedRange sqref="AS126:AW126" name="Rango11_1_1_1_2_2_1"/>
    <protectedRange sqref="AS135:AW136" name="Rango11_1_1_2_3_1_1"/>
    <protectedRange sqref="AS147:AW152 AS146:AT146 AW146" name="Rango11_1_1_10_2_3"/>
    <protectedRange sqref="AS144:AW144 AS145:AT145 AW145 AU145:AV146" name="Rango11_1_1_3_3_1_3"/>
    <protectedRange sqref="AS164:AW170 AS155:AW161" name="Rango11_1_1_13_2_3"/>
    <protectedRange sqref="AS153:AW154 AU162:AV162" name="Rango11_1_1_1_3_2_1"/>
    <protectedRange sqref="AS163:AW163 AS162:AT162 AW162" name="Rango11_1_1_2_4_1_1"/>
    <protectedRange sqref="AT189 AS190" name="Rango2_3_1_3"/>
    <protectedRange sqref="AS171:AW179 AS191:AW197 AU189:AW189 AT190:AW190 AS181:AW188 AT180:AW180" name="Rango11_1_1_15_1_3"/>
    <protectedRange sqref="AS218" name="Rango3_1_14_2_1"/>
    <protectedRange sqref="AS211:AW215 AS219:AW224 AS209:AS210 AU209:AU210 AW209:AW210 AU218:AW218" name="Rango11_1_1_17_1_3"/>
    <protectedRange sqref="AS207:AW207 AS208 AU208 AT208:AT210 AW208 AV208:AV210" name="Rango11_1_1_2_6_1_1"/>
    <protectedRange sqref="AS216:AS217" name="Rango3_1_2_4_1_1"/>
    <protectedRange sqref="AT216:AW217 AT218" name="Rango11_1_1_3_5_1_3"/>
    <protectedRange sqref="AS199:AW206" name="Rango11_1_1_21_1_3"/>
    <protectedRange sqref="AS198:AW198" name="Rango11_1_1_1_9_1_1"/>
    <protectedRange sqref="C225:E225 E230:E233 C226:D226 C228:D233 C227:E227" name="Rango1_1_1_9"/>
    <protectedRange sqref="E229" name="Rango1_1_1_8_3"/>
    <protectedRange sqref="G226:G233" name="Rango1_1_1_10"/>
    <protectedRange sqref="G225" name="Rango1_1_1_2_1"/>
    <protectedRange sqref="P226:Q226" name="Rango3_1_7"/>
    <protectedRange sqref="P227:Q227" name="Rango3_1_8"/>
    <protectedRange sqref="AU225:AV225 AS225 AX225" name="Rango11_1_1_5"/>
    <protectedRange sqref="AQ226 AS226:AX226" name="Rango11_1_1_7"/>
    <protectedRange sqref="AQ227:AQ228 AS227:AV227 AW228:AX228 AX227" name="Rango11_1_1_8"/>
    <protectedRange sqref="AQ229 AT229:AX229" name="Rango11_1_1_11"/>
    <protectedRange sqref="AS229" name="Rango3_1_15"/>
    <protectedRange sqref="AQ229 AS229:AW229" name="Rango1_1_1_23"/>
    <protectedRange sqref="C234:C235 C236:D236 E234" name="Rango1_1_1_11"/>
    <protectedRange sqref="D235:E235 D234" name="Rango1_1_1_3_4"/>
    <protectedRange sqref="E236" name="Rango1_1_1_5_5"/>
    <protectedRange sqref="G237 G234" name="Rango1_1_1_12"/>
    <protectedRange sqref="G235" name="Rango1_1_1_4_4"/>
    <protectedRange sqref="P234:Q235" name="Rango3_1_1_6"/>
    <protectedRange sqref="AT234:AW235 AU274:AV276" name="Rango11_1_1_1_6"/>
    <protectedRange sqref="AS234:AS235" name="Rango11_1_1_2_1"/>
    <protectedRange sqref="AX234:AX235" name="Rango11_1_1_1_7"/>
    <protectedRange sqref="G243 G246" name="Rango1_1_1_2_3"/>
    <protectedRange sqref="G244:G245" name="Rango1_1_1_12_1_2"/>
    <protectedRange sqref="Q243:Q246" name="Rango3_1_10"/>
    <protectedRange sqref="Q243:Q246" name="Rango1_1_1_18"/>
    <protectedRange sqref="P243:P246" name="Rango3_1_4_1_1"/>
    <protectedRange sqref="AS245:AS246 AW246" name="Rango11_1_1_9"/>
    <protectedRange sqref="AS245:AS246 AW246" name="Rango1_1_1_19"/>
    <protectedRange sqref="AS243:AS244" name="Rango11_1_1_6_1"/>
    <protectedRange sqref="AU243:AV246" name="Rango11_1_1_1_8"/>
    <protectedRange sqref="AU243:AV246" name="Rango1_1_1_5_8"/>
    <protectedRange sqref="AT243:AT246" name="Rango11_1_1_6_1_1"/>
    <protectedRange sqref="AW243:AW245" name="Rango11_1_1_6_2"/>
    <protectedRange sqref="C252:D252 C255:D256" name="Rango1_1_1_20"/>
    <protectedRange sqref="E253" name="Rango1_1_1_11_1_1"/>
    <protectedRange sqref="E254" name="Rango1_1_1_1_5"/>
    <protectedRange sqref="C254" name="Rango1_1_1_3_6"/>
    <protectedRange sqref="C253" name="Rango1_1_1_11_1_1_1"/>
    <protectedRange sqref="D254" name="Rango1_1_1_4_6"/>
    <protectedRange sqref="D253" name="Rango1_1_1_11_1_2"/>
    <protectedRange sqref="E252 E255:E256" name="Rango1_1_1_7_5"/>
    <protectedRange sqref="G252" name="Rango1_1_1_21"/>
    <protectedRange sqref="G253" name="Rango1_1_1_2_4"/>
    <protectedRange sqref="G254:G255" name="Rango1_1_1_8_4"/>
    <protectedRange sqref="P252:Q254" name="Rango3_1_11"/>
    <protectedRange sqref="P252:Q254" name="Rango1_1_1_22"/>
    <protectedRange sqref="AX253 AW254:AX254 AS252:AT252 AW252:AX252 AS254:AT254" name="Rango11_1_1_10"/>
    <protectedRange sqref="AS252:AT252 AW254 AW252 AS254:AT254" name="Rango1_1_1_24"/>
    <protectedRange sqref="AS253" name="Rango11_1_1_6_3"/>
    <protectedRange sqref="AU252:AV254" name="Rango11_1_1_1_9"/>
    <protectedRange sqref="AU252:AV254" name="Rango1_1_1_5_9"/>
    <protectedRange sqref="AT253" name="Rango11_1_1_6_1_2"/>
    <protectedRange sqref="AW253" name="Rango11_1_1_6_2_1"/>
    <protectedRange sqref="E261:E262 E264 C261:D264" name="Rango1_1_1_27"/>
    <protectedRange sqref="G261:G262" name="Rango1_1_1_28"/>
    <protectedRange sqref="G264" name="Rango1_4_1_4"/>
    <protectedRange sqref="G263" name="Rango1_1_1_12_1_3"/>
    <protectedRange sqref="C271 C270:D270 C273:E274" name="Rango1_1_1_30"/>
    <protectedRange sqref="E270" name="Rango1_1_1_11_1_3"/>
    <protectedRange sqref="G273:G274" name="Rango1_4_1_1_2"/>
    <protectedRange sqref="G270:G272" name="Rango1_1_1_12_1_1_1"/>
    <protectedRange sqref="Q270:Q271 P272:Q273" name="Rango3_1_12"/>
    <protectedRange sqref="P272:Q273 Q270:Q271" name="Rango1_1_1_31"/>
    <protectedRange sqref="P270:P271" name="Rango3_1_4_1_2"/>
    <protectedRange sqref="Q261:Q264" name="Rango3_1_13"/>
    <protectedRange sqref="Q261:Q264" name="Rango1_1_1_32"/>
    <protectedRange sqref="P261:P264" name="Rango3_1_4_1_3"/>
    <protectedRange sqref="AT270:AV271 AX270:AX271" name="Rango11_1_1_12"/>
    <protectedRange sqref="AT270:AV271" name="Rango1_1_1_33"/>
    <protectedRange sqref="AS270:AS271" name="Rango11_1_1_6_4"/>
    <protectedRange sqref="AW270:AW271" name="Rango11_1_1_6_2_2"/>
    <protectedRange sqref="AS277:AX277 AX274:AX276 AT274:AT276" name="Rango11_1_1_14"/>
    <protectedRange sqref="AS277:AW277 AT274:AT276" name="Rango1_1_1_35"/>
    <protectedRange sqref="AS274:AS276" name="Rango11_1_1_6_1_4"/>
    <protectedRange sqref="AW274:AW276" name="Rango11_1_1_6_3_2"/>
    <protectedRange sqref="C280:E286" name="Rango1_4_1_5"/>
    <protectedRange sqref="C279:E279" name="Rango1_1_1_11_1_4"/>
    <protectedRange sqref="G282:G284" name="Rango1_4_1_1_3"/>
    <protectedRange sqref="G279:G281" name="Rango1_1_1_12_1_4"/>
    <protectedRange sqref="P283:Q283" name="Rango3_1_14"/>
    <protectedRange sqref="P283:Q283" name="Rango1_1_1_36"/>
    <protectedRange sqref="P279:Q282" name="Rango3_1_4_1_1_1"/>
    <protectedRange sqref="AX279:AX282" name="Rango11_1_1_17"/>
    <protectedRange sqref="AS282:AW282" name="Rango2_1_4"/>
    <protectedRange sqref="AS279:AW281" name="Rango11_1_1_6_1_6"/>
    <protectedRange sqref="C288:E288" name="Rango1_1_1_37"/>
    <protectedRange sqref="P288:Q288" name="Rango3_1_16"/>
    <protectedRange sqref="P288:Q288" name="Rango1_1_1_38"/>
    <protectedRange sqref="AS288:AT288" name="Rango11_1_1_18"/>
    <protectedRange sqref="AS288:AT288" name="Rango1_1_1_40"/>
    <protectedRange sqref="AU288:AX288" name="Rango11_1_1_19"/>
    <protectedRange sqref="AU288:AW288" name="Rango1_1_1_41"/>
    <protectedRange sqref="C297:E297" name="Rango1_1_1_42"/>
    <protectedRange sqref="G297" name="Rango1_1_1_43"/>
    <protectedRange sqref="P297:Q297" name="Rango3_1_20"/>
    <protectedRange sqref="P297:Q297" name="Rango1_1_1_44"/>
    <protectedRange sqref="AS297:AX297" name="Rango11_1_1_20"/>
    <protectedRange sqref="AS297:AW297" name="Rango1_1_1_45"/>
    <protectedRange sqref="C306:E306" name="Rango1_1_1_46"/>
    <protectedRange sqref="G306" name="Rango1_1_1_47"/>
    <protectedRange sqref="P306:Q306" name="Rango3_1_21"/>
    <protectedRange sqref="P306:Q306" name="Rango1_1_1_48"/>
    <protectedRange sqref="AS306:AX306" name="Rango11_1_1_21"/>
    <protectedRange sqref="AS306:AW306" name="Rango1_1_1_49"/>
    <protectedRange sqref="C315:E315" name="Rango1_1_1_50"/>
    <protectedRange sqref="G315" name="Rango1_1_1_51"/>
    <protectedRange sqref="P315:Q315" name="Rango3_1_23"/>
    <protectedRange sqref="P315:Q315" name="Rango1_1_1_52"/>
    <protectedRange sqref="AS315:AX315" name="Rango11_1_1_22"/>
    <protectedRange sqref="AS315:AW315" name="Rango1_1_1_53"/>
    <protectedRange sqref="C324:D328" name="Rango1_1_1_54"/>
    <protectedRange sqref="Q324:Q329" name="Rango3_1_24"/>
    <protectedRange sqref="C381:G386 E379 C391:G395 C402:G404 C388:D388 F387:F388 C389:F390 C397 F396:F397 C398:F401 C379:D380 F378:F380" name="Rango1_4_3"/>
    <protectedRange sqref="C337:G341 C333:D334 F333:F334 C335:F336 C345:G350 C342:C343 F342:F343 C344:F344 C357:G359 F353:G355 C351:C356 E356:G356 F351:F352 C366:G368 C360:C364 F360:F364 C365:F365 C370:G377 F369:G369 G352" name="Rango1_1_1_56"/>
    <protectedRange sqref="E333:E334" name="Rango1_1_1_1_8"/>
    <protectedRange sqref="G333:G336" name="Rango1_1_1_2_6"/>
    <protectedRange sqref="D342:E343" name="Rango1_1_1_3_8"/>
    <protectedRange sqref="G342:G344" name="Rango1_1_1_4_8"/>
    <protectedRange sqref="E351:E355" name="Rango1_1_1_5_11"/>
    <protectedRange sqref="D351:D356" name="Rango1_1_1_6_5"/>
    <protectedRange sqref="G351" name="Rango1_1_1_7_7"/>
    <protectedRange sqref="D360:E364" name="Rango1_1_1_8_6"/>
    <protectedRange sqref="G360:G365" name="Rango1_1_1_9_3"/>
    <protectedRange sqref="C369:E369" name="Rango1_1_1_10_3"/>
    <protectedRange sqref="C378:E378 C387:D387 C396" name="Rango1_1_1_11_3"/>
    <protectedRange sqref="G378:G380" name="Rango1_1_1_12_3"/>
    <protectedRange sqref="E387:E388" name="Rango1_1_1_13_3"/>
    <protectedRange sqref="G387:G390" name="Rango1_1_1_14_3"/>
    <protectedRange sqref="E396:E397" name="Rango1_1_1_15_3"/>
    <protectedRange sqref="D396:D397" name="Rango1_1_1_16_3"/>
    <protectedRange sqref="G396:G400" name="Rango1_1_1_17_3"/>
    <protectedRange sqref="H378:H404" name="Rango1_4_4"/>
    <protectedRange sqref="H333:H377" name="Rango1_2_1_14"/>
    <protectedRange sqref="K333:K404" name="Rango2_1_1_14"/>
    <protectedRange sqref="P364:P377 P382:P386 P393:P395 P400:P404" name="Rango1_3_5"/>
    <protectedRange sqref="P353:Q359 P333:Q341 P344:Q350 Q364:Q377 Q382:Q386 Q393:Q395 Q400:Q404" name="Rango3_1_25"/>
    <protectedRange sqref="P342:Q343" name="Rango3_1_1_7"/>
    <protectedRange sqref="P351:Q352" name="Rango3_1_2_4"/>
    <protectedRange sqref="P360:Q363" name="Rango3_1_3_1"/>
    <protectedRange sqref="P378:Q381 P399:Q399" name="Rango3_1_4_2"/>
    <protectedRange sqref="P387:Q392" name="Rango3_1_6_2"/>
    <protectedRange sqref="P396:Q398" name="Rango3_1_9_2"/>
    <protectedRange sqref="AS364:AW368 AS370:AW377 AS381:AW386 AS391:AW395 AS399:AW404" name="Rango2_4"/>
    <protectedRange sqref="AS346:AW350 AS335:AW341 AS353:AW359 AS334 AU334:AW334 AS344:AS345 AW344:AW345 AQ333" name="Rango11_1_1_25"/>
    <protectedRange sqref="AS333:AW333 AT334" name="Rango11_1_1_1_12"/>
    <protectedRange sqref="AS342:AW342 AS343 AU343:AW343 AT343:AT345 AU344:AV345" name="Rango11_1_1_2_4"/>
    <protectedRange sqref="AS351:AW352" name="Rango11_1_1_3_3"/>
    <protectedRange sqref="AS360:AW363" name="Rango11_1_1_4_4"/>
    <protectedRange sqref="AS369:AW369" name="Rango11_1_1_5_4"/>
    <protectedRange sqref="AS378:AW380" name="Rango11_1_1_6_7"/>
    <protectedRange sqref="AS387:AW390" name="Rango11_1_1_7_4"/>
    <protectedRange sqref="AS396:AW398" name="Rango11_1_1_8_4"/>
    <protectedRange sqref="C419:D419 C414:E418 C420:E421" name="Rango1_1_1_57"/>
    <protectedRange sqref="G414:G417" name="Rango1_1_1_58"/>
    <protectedRange sqref="P409:Q422" name="Rango3_1_26"/>
    <protectedRange sqref="P409:Q422" name="Rango1_1_1_59"/>
    <protectedRange sqref="AT422 AU414:AX422" name="Rango11_1_1_26"/>
    <protectedRange sqref="AS416:AS422 AS414 AT414:AT421" name="Rango3_1_27"/>
    <protectedRange sqref="AS414 AS416:AS422 AT414:AW422" name="Rango1_1_1_60"/>
    <protectedRange sqref="C424:D425 C423:E423" name="Rango1_1_1_61"/>
    <protectedRange sqref="G423:G426" name="Rango1_1_1_62"/>
    <protectedRange sqref="P423:Q426" name="Rango3_1_28"/>
    <protectedRange sqref="P423:Q426" name="Rango1_1_1_63"/>
    <protectedRange sqref="AS427 AS423:AS425 AU423:AX427" name="Rango11_1_1_28"/>
    <protectedRange sqref="AT423:AT425 AT427" name="Rango3_1_30"/>
    <protectedRange sqref="AS423:AT425 AU423:AW427 AS427:AT427" name="Rango1_1_1_65"/>
    <protectedRange sqref="C409:E412 C408:D408 D407:E407 D405 C405:C407" name="Rango1_1_1_66"/>
    <protectedRange sqref="G405:G409" name="Rango1_1_1_67"/>
    <protectedRange sqref="P406:Q406 Q407:Q408" name="Rango3_1_31"/>
    <protectedRange sqref="P406:Q406 Q407:Q408" name="Rango1_1_1_68"/>
    <protectedRange sqref="AS408:AT408 AT409 AS410:AT410 AT405:AX406 AU408:AW410 AT407:AV407 AX407:AX410" name="Rango11_1_1_29"/>
    <protectedRange sqref="AW407 AS405:AS406" name="Rango3_1_32"/>
    <protectedRange sqref="AS408 AS405:AS406 AS410 AT405:AW410" name="Rango1_1_1_69"/>
    <protectedRange sqref="K18:K26" name="Rango2_1_1"/>
    <protectedRange sqref="K18:K26" name="Rango1_2_1"/>
    <protectedRange sqref="K18:K26" name="Rango1_1_1_4"/>
    <protectedRange sqref="P13:Q17 Q9:Q12 P20:Q26" name="Rango3_1"/>
    <protectedRange sqref="P13:Q17 Q9:Q12 P20:Q26" name="Rango1_1_1_5"/>
    <protectedRange sqref="AQ38:AQ44 AQ29:AQ35 AQ21:AQ26" name="Rango11_1_1_3"/>
    <protectedRange sqref="AS39:AV44 AQ38:AQ44 AQ29:AQ35 AQ21:AQ26" name="Rango1_1_1_6"/>
    <protectedRange sqref="AS39:AX44" name="Rango2_2"/>
    <protectedRange sqref="K27:K53" name="Rango2_1_1_1"/>
    <protectedRange sqref="K27:K53" name="Rango1_2_1_1"/>
    <protectedRange sqref="C48:E53 G47:G53 G39:G44 G29:G35 C30:E35 H36:K53 H27:I35 K27:K35 C39:E44 F28:F35 F37:F44 F46:F53 F55:F62 F64:F71 F73:F80 F82:F89 F91:F98 F100:F107 F109:F116" name="Rango1_1_1_7"/>
    <protectedRange sqref="P29:Q35" name="Rango3_1_3"/>
    <protectedRange sqref="P29:Q35" name="Rango1_1_1_8"/>
    <protectedRange sqref="AS29:AY35 AY27:AY28" name="Rango11_1_1_4"/>
    <protectedRange sqref="AS29:AW35" name="Rango1_1_1_14"/>
    <protectedRange sqref="C17:E17" name="Rango1_1_1_17"/>
    <protectedRange sqref="C12:D16 E14:E16" name="Rango1_4_1_2"/>
    <protectedRange sqref="C9:D11" name="Rango1_1_1_1_2"/>
    <protectedRange sqref="F9:F27 F36 F45 F54 F63 F72 F81 F90 F99 F108" name="Rango1_1_1_25"/>
    <protectedRange sqref="G15:H17 H9:H14" name="Rango1_1_1_26"/>
    <protectedRange sqref="G12:G14" name="Rango1_4_1_1_5"/>
    <protectedRange sqref="G11" name="Rango1_1_1_12_1_5"/>
    <protectedRange sqref="K9:K17" name="Rango2_1_1_3"/>
    <protectedRange sqref="K9:K17" name="Rango1_2_1_3"/>
    <protectedRange sqref="K9:K17" name="Rango1_1_1_29"/>
    <protectedRange sqref="AE9:AE440" name="Rango10_1_1_4_2"/>
    <protectedRange sqref="AA9:AA440" name="Rango8_1_4_3"/>
    <protectedRange sqref="W9:W440" name="Rango5_1_4_2"/>
    <protectedRange sqref="S9:S440 O9:O440" name="Rango3_1_1_2"/>
    <protectedRange sqref="U9:U440" name="Rango4_1_4_2"/>
    <protectedRange sqref="W9:W440" name="Rango6_1_4_2"/>
    <protectedRange sqref="Y9:Y440" name="Rango7_1_4_3"/>
    <protectedRange sqref="AC9:AC440" name="Rango9_1_4_3"/>
    <protectedRange sqref="S27:U440 V27:V439 W27:AF440 O9:O440 S9:AF26" name="Rango1_1_1_3_2"/>
    <protectedRange sqref="R9:R440" name="Rango3_1_8_3"/>
    <protectedRange sqref="R9:R440" name="Rango1_1_1_15_2"/>
    <protectedRange sqref="AR9:AR440" name="Rango11_1_1_16"/>
    <protectedRange sqref="AR9:AR440" name="Rango1_1_1_55"/>
    <protectedRange sqref="AS14:AY17 AX11:AY12 AY9:AY10 AS13 AW13:AY13" name="Rango11_1_1_24"/>
    <protectedRange sqref="AS14:AW17 AS13 AW13" name="Rango1_1_1_70"/>
    <protectedRange sqref="AX9:AX10" name="Rango11_1_1_2_3"/>
    <protectedRange sqref="H18:H20 C22:E26 G21:H26" name="Rango1_1_1_71"/>
    <protectedRange sqref="C18:E21" name="Rango1_1_1_5_1"/>
    <protectedRange sqref="G18:G20" name="Rango1_1_1_7_1"/>
    <protectedRange sqref="P18:P19" name="Rango3_1_2_2"/>
    <protectedRange sqref="Q18:Q19" name="Rango3_1_7_2_1"/>
    <protectedRange sqref="Q18:Q19" name="Rango1_1_1_14_2"/>
    <protectedRange sqref="AY20 AX18:AY19 AS21:AY26" name="Rango11_1_1_30"/>
    <protectedRange sqref="AS21:AW26" name="Rango1_1_1_73"/>
    <protectedRange sqref="AS18:AW20 AX20" name="Rango11_1_1_4_2"/>
    <protectedRange sqref="C27:E29" name="Rango1_1_1_8_1"/>
    <protectedRange sqref="G27:G28" name="Rango1_1_1_9_1"/>
    <protectedRange sqref="P27:P28" name="Rango3_1_4_2_1"/>
    <protectedRange sqref="Q27:Q28" name="Rango3_1_7_3"/>
    <protectedRange sqref="Q27:Q28" name="Rango1_1_1_14_3_1"/>
    <protectedRange sqref="AW27:AX28" name="Rango11_1_1_32"/>
    <protectedRange sqref="AW27:AW28" name="Rango1_1_1_75"/>
    <protectedRange sqref="AS27:AV28" name="Rango11_1_1_6_2_4"/>
    <protectedRange sqref="C38:E38" name="Rango1_1_1_10_1"/>
    <protectedRange sqref="C36:E37" name="Rango1_1_1_1_1_1"/>
    <protectedRange sqref="G38" name="Rango1_1_1_11_2"/>
    <protectedRange sqref="G36:G37" name="Rango1_1_1_2_1_1"/>
    <protectedRange sqref="P37" name="Rango3_1_5_2_1"/>
    <protectedRange sqref="P36" name="Rango3_1_1_1_1"/>
    <protectedRange sqref="Q36:Q37" name="Rango3_1_7_4"/>
    <protectedRange sqref="Q36:Q37" name="Rango1_1_1_14_4"/>
    <protectedRange sqref="AX36:AX38" name="Rango2_5"/>
    <protectedRange sqref="AS36:AS37" name="Rango3_1_4_1_2_2"/>
    <protectedRange sqref="AT36:AW37 AS38:AW38" name="Rango11_1_1_3_1_1_1"/>
    <protectedRange sqref="C47:E47" name="Rango1_1_1_12_2"/>
    <protectedRange sqref="C45:E46" name="Rango1_1_1_3_1_1"/>
    <protectedRange sqref="G45" name="Rango1_1_1_13_1"/>
    <protectedRange sqref="P47" name="Rango1_3_1_1"/>
    <protectedRange sqref="P45:P46" name="Rango3_1_2_1_1"/>
    <protectedRange sqref="Q45:Q47" name="Rango3_1_7_5"/>
    <protectedRange sqref="Q45:Q47" name="Rango1_1_1_14_5"/>
    <protectedRange sqref="AX45:AX47" name="Rango2_6"/>
    <protectedRange sqref="AS47" name="Rango11_1_1_3_1_1_2"/>
    <protectedRange sqref="AS45:AS46" name="Rango3_1_4_3"/>
    <protectedRange sqref="AT45:AW47" name="Rango11_1_1_3_1"/>
    <protectedRange sqref="E9:E12" name="Rango1_1_1_1"/>
    <protectedRange sqref="G9:G10" name="Rango1_1_1_2"/>
    <protectedRange sqref="P9:P12" name="Rango3_1_2"/>
    <protectedRange sqref="AQ9:AQ12" name="Rango11_1_1_2"/>
    <protectedRange sqref="AS9:AS12" name="Rango11_1_1_13"/>
    <protectedRange sqref="AT9:AW12 AT13:AV13" name="Rango11_1_1_15"/>
  </protectedRanges>
  <dataConsolidate/>
  <mergeCells count="1159">
    <mergeCell ref="F9:F13"/>
    <mergeCell ref="G9:G13"/>
    <mergeCell ref="Q5:BI5"/>
    <mergeCell ref="AJ126:AJ134"/>
    <mergeCell ref="AL117:AL125"/>
    <mergeCell ref="AJ117:AJ125"/>
    <mergeCell ref="AL108:AL116"/>
    <mergeCell ref="AJ108:AJ116"/>
    <mergeCell ref="BF207:BF215"/>
    <mergeCell ref="BG207:BG215"/>
    <mergeCell ref="AM207:AM215"/>
    <mergeCell ref="AM198:AM206"/>
    <mergeCell ref="AN180:AN188"/>
    <mergeCell ref="H180:H188"/>
    <mergeCell ref="BH171:BH179"/>
    <mergeCell ref="BI171:BI179"/>
    <mergeCell ref="BH180:BH188"/>
    <mergeCell ref="BI180:BI188"/>
    <mergeCell ref="BH189:BH197"/>
    <mergeCell ref="BI27:BI35"/>
    <mergeCell ref="BG27:BG35"/>
    <mergeCell ref="BF27:BF35"/>
    <mergeCell ref="BE27:BE35"/>
    <mergeCell ref="AY27:AY35"/>
    <mergeCell ref="M27:M35"/>
    <mergeCell ref="I27:I35"/>
    <mergeCell ref="A180:A188"/>
    <mergeCell ref="AK189:AK197"/>
    <mergeCell ref="F54:F62"/>
    <mergeCell ref="F63:F71"/>
    <mergeCell ref="F72:F80"/>
    <mergeCell ref="F81:F89"/>
    <mergeCell ref="F90:F98"/>
    <mergeCell ref="F99:F107"/>
    <mergeCell ref="F108:F116"/>
    <mergeCell ref="AN171:AN179"/>
    <mergeCell ref="AL171:AL179"/>
    <mergeCell ref="AN162:AN170"/>
    <mergeCell ref="AJ162:AJ170"/>
    <mergeCell ref="AJ153:AJ161"/>
    <mergeCell ref="A54:A62"/>
    <mergeCell ref="F144:F152"/>
    <mergeCell ref="M135:M143"/>
    <mergeCell ref="K135:K143"/>
    <mergeCell ref="M126:M134"/>
    <mergeCell ref="K126:K134"/>
    <mergeCell ref="M117:M125"/>
    <mergeCell ref="K117:K125"/>
    <mergeCell ref="K108:K116"/>
    <mergeCell ref="L135:L143"/>
    <mergeCell ref="L144:L152"/>
    <mergeCell ref="L153:L161"/>
    <mergeCell ref="A108:A116"/>
    <mergeCell ref="G135:G137"/>
    <mergeCell ref="G139:G141"/>
    <mergeCell ref="G144:G149"/>
    <mergeCell ref="AJ171:AJ179"/>
    <mergeCell ref="AJ180:AJ188"/>
    <mergeCell ref="K153:K161"/>
    <mergeCell ref="AK135:AK143"/>
    <mergeCell ref="AQ126:AQ130"/>
    <mergeCell ref="AS126:AS130"/>
    <mergeCell ref="AT126:AT129"/>
    <mergeCell ref="AL126:AL134"/>
    <mergeCell ref="AK117:AK125"/>
    <mergeCell ref="AK126:AK134"/>
    <mergeCell ref="AY117:AY125"/>
    <mergeCell ref="AY126:AY134"/>
    <mergeCell ref="AY135:AY143"/>
    <mergeCell ref="AY144:AY152"/>
    <mergeCell ref="AY153:AY161"/>
    <mergeCell ref="AY162:AY170"/>
    <mergeCell ref="AY171:AY179"/>
    <mergeCell ref="AJ144:AJ152"/>
    <mergeCell ref="BF180:BF188"/>
    <mergeCell ref="AW144:AW147"/>
    <mergeCell ref="AQ135:AQ138"/>
    <mergeCell ref="AT135:AT138"/>
    <mergeCell ref="AS144:AS147"/>
    <mergeCell ref="AT144:AT147"/>
    <mergeCell ref="BF117:BF125"/>
    <mergeCell ref="AZ135:AZ143"/>
    <mergeCell ref="BB135:BB143"/>
    <mergeCell ref="BE135:BE143"/>
    <mergeCell ref="BF135:BF143"/>
    <mergeCell ref="AY180:AY188"/>
    <mergeCell ref="F198:F206"/>
    <mergeCell ref="A198:A206"/>
    <mergeCell ref="BG216:BG224"/>
    <mergeCell ref="BB207:BB215"/>
    <mergeCell ref="BE207:BE215"/>
    <mergeCell ref="BE198:BE206"/>
    <mergeCell ref="BF198:BF206"/>
    <mergeCell ref="BG198:BG206"/>
    <mergeCell ref="N198:N206"/>
    <mergeCell ref="BE225:BE233"/>
    <mergeCell ref="BF225:BF233"/>
    <mergeCell ref="J234:J242"/>
    <mergeCell ref="K234:K242"/>
    <mergeCell ref="L234:L242"/>
    <mergeCell ref="M234:M242"/>
    <mergeCell ref="BB234:BB242"/>
    <mergeCell ref="BG234:BG242"/>
    <mergeCell ref="F234:F242"/>
    <mergeCell ref="A234:A242"/>
    <mergeCell ref="AP225:AP233"/>
    <mergeCell ref="AO225:AO233"/>
    <mergeCell ref="AJ225:AJ233"/>
    <mergeCell ref="F225:F233"/>
    <mergeCell ref="H234:H242"/>
    <mergeCell ref="BI216:BI224"/>
    <mergeCell ref="BH216:BH224"/>
    <mergeCell ref="BF216:BF224"/>
    <mergeCell ref="BE216:BE224"/>
    <mergeCell ref="AL216:AL224"/>
    <mergeCell ref="I216:I224"/>
    <mergeCell ref="F216:F224"/>
    <mergeCell ref="A216:A224"/>
    <mergeCell ref="I207:I215"/>
    <mergeCell ref="H207:H215"/>
    <mergeCell ref="F207:F215"/>
    <mergeCell ref="A207:A215"/>
    <mergeCell ref="L243:L251"/>
    <mergeCell ref="M243:M251"/>
    <mergeCell ref="BB243:BB251"/>
    <mergeCell ref="J216:J224"/>
    <mergeCell ref="L216:L224"/>
    <mergeCell ref="K216:K224"/>
    <mergeCell ref="BH234:BH242"/>
    <mergeCell ref="BF234:BF242"/>
    <mergeCell ref="BE234:BE242"/>
    <mergeCell ref="AZ234:AZ242"/>
    <mergeCell ref="AY234:AY242"/>
    <mergeCell ref="AP234:AP242"/>
    <mergeCell ref="AO234:AO242"/>
    <mergeCell ref="AL234:AL242"/>
    <mergeCell ref="AJ234:AJ242"/>
    <mergeCell ref="N234:N242"/>
    <mergeCell ref="I234:I242"/>
    <mergeCell ref="AY243:AY246"/>
    <mergeCell ref="AZ243:AZ251"/>
    <mergeCell ref="AP243:AP251"/>
    <mergeCell ref="BI261:BI269"/>
    <mergeCell ref="BF261:BF269"/>
    <mergeCell ref="BE261:BE269"/>
    <mergeCell ref="AZ261:AZ269"/>
    <mergeCell ref="AY261:AY269"/>
    <mergeCell ref="AP261:AP269"/>
    <mergeCell ref="AO261:AO269"/>
    <mergeCell ref="AL261:AL269"/>
    <mergeCell ref="AK261:AK269"/>
    <mergeCell ref="A261:A269"/>
    <mergeCell ref="BH261:BH269"/>
    <mergeCell ref="BH270:BH278"/>
    <mergeCell ref="BB261:BB269"/>
    <mergeCell ref="L270:L278"/>
    <mergeCell ref="BI252:BI260"/>
    <mergeCell ref="BH252:BH260"/>
    <mergeCell ref="BF252:BF260"/>
    <mergeCell ref="BE252:BE260"/>
    <mergeCell ref="AZ252:AZ260"/>
    <mergeCell ref="AY252:AY260"/>
    <mergeCell ref="AP252:AP260"/>
    <mergeCell ref="AO252:AO260"/>
    <mergeCell ref="BG252:BG260"/>
    <mergeCell ref="BG261:BG269"/>
    <mergeCell ref="BG270:BG278"/>
    <mergeCell ref="F270:F278"/>
    <mergeCell ref="F261:F269"/>
    <mergeCell ref="K270:K278"/>
    <mergeCell ref="J252:J260"/>
    <mergeCell ref="J261:J269"/>
    <mergeCell ref="J270:J278"/>
    <mergeCell ref="M261:M269"/>
    <mergeCell ref="AJ243:AJ251"/>
    <mergeCell ref="N243:N251"/>
    <mergeCell ref="H243:H251"/>
    <mergeCell ref="A243:A251"/>
    <mergeCell ref="F243:F251"/>
    <mergeCell ref="A252:A260"/>
    <mergeCell ref="BI270:BI278"/>
    <mergeCell ref="AO270:AO278"/>
    <mergeCell ref="AL270:AL278"/>
    <mergeCell ref="F288:F296"/>
    <mergeCell ref="A288:A296"/>
    <mergeCell ref="BI279:BI287"/>
    <mergeCell ref="BG279:BG287"/>
    <mergeCell ref="BF279:BF287"/>
    <mergeCell ref="BE279:BE287"/>
    <mergeCell ref="AZ279:AZ287"/>
    <mergeCell ref="AY279:AY287"/>
    <mergeCell ref="AP279:AP287"/>
    <mergeCell ref="AO279:AO287"/>
    <mergeCell ref="AL279:AL287"/>
    <mergeCell ref="N279:N287"/>
    <mergeCell ref="F279:F287"/>
    <mergeCell ref="A279:A287"/>
    <mergeCell ref="BI288:BI296"/>
    <mergeCell ref="BH288:BH296"/>
    <mergeCell ref="BG288:BG296"/>
    <mergeCell ref="BH279:BH287"/>
    <mergeCell ref="BF288:BF296"/>
    <mergeCell ref="BE288:BE296"/>
    <mergeCell ref="BB288:BB296"/>
    <mergeCell ref="AZ288:AZ296"/>
    <mergeCell ref="A270:A278"/>
    <mergeCell ref="AJ288:AJ296"/>
    <mergeCell ref="L279:L287"/>
    <mergeCell ref="A306:A314"/>
    <mergeCell ref="BI297:BI305"/>
    <mergeCell ref="BH297:BH305"/>
    <mergeCell ref="BG297:BG305"/>
    <mergeCell ref="BF297:BF305"/>
    <mergeCell ref="BE297:BE305"/>
    <mergeCell ref="BB297:BB305"/>
    <mergeCell ref="AZ297:AZ305"/>
    <mergeCell ref="AY297:AY305"/>
    <mergeCell ref="AP297:AP305"/>
    <mergeCell ref="AO297:AO305"/>
    <mergeCell ref="N297:N305"/>
    <mergeCell ref="J297:J305"/>
    <mergeCell ref="A297:A305"/>
    <mergeCell ref="H306:H314"/>
    <mergeCell ref="I306:I314"/>
    <mergeCell ref="AL297:AL305"/>
    <mergeCell ref="AL306:AL314"/>
    <mergeCell ref="L306:L314"/>
    <mergeCell ref="M306:M314"/>
    <mergeCell ref="K297:K305"/>
    <mergeCell ref="L297:L305"/>
    <mergeCell ref="M297:M305"/>
    <mergeCell ref="AJ297:AJ305"/>
    <mergeCell ref="AJ306:AJ314"/>
    <mergeCell ref="AK306:AK314"/>
    <mergeCell ref="H279:H287"/>
    <mergeCell ref="H288:H296"/>
    <mergeCell ref="K288:K296"/>
    <mergeCell ref="I279:I287"/>
    <mergeCell ref="H27:H35"/>
    <mergeCell ref="A27:A35"/>
    <mergeCell ref="BI18:BI26"/>
    <mergeCell ref="BG18:BG26"/>
    <mergeCell ref="BF18:BF26"/>
    <mergeCell ref="BE18:BE26"/>
    <mergeCell ref="AY18:AY26"/>
    <mergeCell ref="M18:M26"/>
    <mergeCell ref="L18:L26"/>
    <mergeCell ref="K18:K26"/>
    <mergeCell ref="I18:I26"/>
    <mergeCell ref="H18:H26"/>
    <mergeCell ref="AJ18:AJ26"/>
    <mergeCell ref="AJ27:AJ35"/>
    <mergeCell ref="AZ18:AZ26"/>
    <mergeCell ref="BB18:BB26"/>
    <mergeCell ref="F27:F35"/>
    <mergeCell ref="AK27:AK35"/>
    <mergeCell ref="AN18:AN26"/>
    <mergeCell ref="AN27:AN35"/>
    <mergeCell ref="AM18:AM26"/>
    <mergeCell ref="AM27:AM35"/>
    <mergeCell ref="AL18:AL26"/>
    <mergeCell ref="AL27:AL35"/>
    <mergeCell ref="H45:H53"/>
    <mergeCell ref="A45:A53"/>
    <mergeCell ref="BI36:BI44"/>
    <mergeCell ref="BG36:BG44"/>
    <mergeCell ref="BF36:BF44"/>
    <mergeCell ref="N36:N44"/>
    <mergeCell ref="M36:M44"/>
    <mergeCell ref="L36:L44"/>
    <mergeCell ref="K36:K44"/>
    <mergeCell ref="J36:J53"/>
    <mergeCell ref="I36:I44"/>
    <mergeCell ref="H36:H44"/>
    <mergeCell ref="A36:A44"/>
    <mergeCell ref="AJ36:AJ44"/>
    <mergeCell ref="AJ45:AJ53"/>
    <mergeCell ref="AY36:AY44"/>
    <mergeCell ref="AY45:AY53"/>
    <mergeCell ref="BI45:BI53"/>
    <mergeCell ref="F36:F44"/>
    <mergeCell ref="F45:F53"/>
    <mergeCell ref="BH45:BH53"/>
    <mergeCell ref="N45:N53"/>
    <mergeCell ref="M45:M53"/>
    <mergeCell ref="L45:L53"/>
    <mergeCell ref="K45:K53"/>
    <mergeCell ref="I45:I53"/>
    <mergeCell ref="AK36:AK44"/>
    <mergeCell ref="AK45:AK53"/>
    <mergeCell ref="AN36:AN44"/>
    <mergeCell ref="AN45:AN53"/>
    <mergeCell ref="AM36:AM44"/>
    <mergeCell ref="AM45:AM53"/>
    <mergeCell ref="J54:J62"/>
    <mergeCell ref="I54:I62"/>
    <mergeCell ref="H54:H62"/>
    <mergeCell ref="AL99:AL107"/>
    <mergeCell ref="AJ99:AJ107"/>
    <mergeCell ref="AJ90:AJ98"/>
    <mergeCell ref="AN81:AN89"/>
    <mergeCell ref="BH360:BH368"/>
    <mergeCell ref="G443:AY443"/>
    <mergeCell ref="C443:F443"/>
    <mergeCell ref="G442:AY442"/>
    <mergeCell ref="C442:F442"/>
    <mergeCell ref="G441:AY441"/>
    <mergeCell ref="C441:F441"/>
    <mergeCell ref="AP432:AP440"/>
    <mergeCell ref="AY423:AY431"/>
    <mergeCell ref="AY414:AY422"/>
    <mergeCell ref="AY396:AY404"/>
    <mergeCell ref="AY387:AY395"/>
    <mergeCell ref="AY378:AY386"/>
    <mergeCell ref="AY369:AY377"/>
    <mergeCell ref="AY360:AY368"/>
    <mergeCell ref="AY351:AY359"/>
    <mergeCell ref="AY342:AY350"/>
    <mergeCell ref="AY333:AY341"/>
    <mergeCell ref="AP306:AP314"/>
    <mergeCell ref="N306:N314"/>
    <mergeCell ref="BG243:BG251"/>
    <mergeCell ref="AJ207:AJ215"/>
    <mergeCell ref="AJ216:AJ224"/>
    <mergeCell ref="BB252:BB260"/>
    <mergeCell ref="AX243:AX246"/>
    <mergeCell ref="BI189:BI197"/>
    <mergeCell ref="AZ198:AZ206"/>
    <mergeCell ref="BB198:BB206"/>
    <mergeCell ref="BH198:BH206"/>
    <mergeCell ref="BI198:BI206"/>
    <mergeCell ref="BG144:BG152"/>
    <mergeCell ref="BH144:BH152"/>
    <mergeCell ref="BI144:BI152"/>
    <mergeCell ref="AZ153:AZ161"/>
    <mergeCell ref="BB153:BB161"/>
    <mergeCell ref="BE153:BE161"/>
    <mergeCell ref="BB180:BB188"/>
    <mergeCell ref="BE180:BE188"/>
    <mergeCell ref="AZ189:AZ197"/>
    <mergeCell ref="BF189:BF197"/>
    <mergeCell ref="BB189:BB197"/>
    <mergeCell ref="BE189:BE197"/>
    <mergeCell ref="AZ171:AZ179"/>
    <mergeCell ref="AZ180:AZ188"/>
    <mergeCell ref="BH153:BH161"/>
    <mergeCell ref="BI153:BI161"/>
    <mergeCell ref="BI162:BI170"/>
    <mergeCell ref="BG189:BG197"/>
    <mergeCell ref="BG180:BG188"/>
    <mergeCell ref="BG153:BG161"/>
    <mergeCell ref="BB171:BB179"/>
    <mergeCell ref="BE171:BE179"/>
    <mergeCell ref="BF171:BF179"/>
    <mergeCell ref="BG171:BG179"/>
    <mergeCell ref="BH243:BH251"/>
    <mergeCell ref="BF243:BF251"/>
    <mergeCell ref="BE243:BE251"/>
    <mergeCell ref="AZ207:AZ215"/>
    <mergeCell ref="AY324:AY332"/>
    <mergeCell ref="AY315:AY323"/>
    <mergeCell ref="BF333:BF341"/>
    <mergeCell ref="BF342:BF350"/>
    <mergeCell ref="BF351:BF359"/>
    <mergeCell ref="BE315:BE323"/>
    <mergeCell ref="BE324:BE332"/>
    <mergeCell ref="BI315:BI323"/>
    <mergeCell ref="BH315:BH323"/>
    <mergeCell ref="BH324:BH332"/>
    <mergeCell ref="BH333:BH341"/>
    <mergeCell ref="BH342:BH350"/>
    <mergeCell ref="BH351:BH359"/>
    <mergeCell ref="BI306:BI314"/>
    <mergeCell ref="BH306:BH314"/>
    <mergeCell ref="BG306:BG314"/>
    <mergeCell ref="BF306:BF314"/>
    <mergeCell ref="BE306:BE314"/>
    <mergeCell ref="BB306:BB314"/>
    <mergeCell ref="AZ306:AZ314"/>
    <mergeCell ref="AY306:AY314"/>
    <mergeCell ref="BG315:BG323"/>
    <mergeCell ref="BF315:BF323"/>
    <mergeCell ref="BF324:BF332"/>
    <mergeCell ref="BB315:BB323"/>
    <mergeCell ref="BB324:BB332"/>
    <mergeCell ref="BG225:BG233"/>
    <mergeCell ref="BH225:BH233"/>
    <mergeCell ref="BI225:BI233"/>
    <mergeCell ref="BI234:BI242"/>
    <mergeCell ref="BI243:BI251"/>
    <mergeCell ref="BB270:BB278"/>
    <mergeCell ref="BB279:BB287"/>
    <mergeCell ref="AZ225:AZ233"/>
    <mergeCell ref="BB225:BB233"/>
    <mergeCell ref="M270:M278"/>
    <mergeCell ref="AJ261:AJ269"/>
    <mergeCell ref="AJ270:AJ278"/>
    <mergeCell ref="AJ279:AJ287"/>
    <mergeCell ref="BH207:BH215"/>
    <mergeCell ref="BI207:BI215"/>
    <mergeCell ref="AZ216:AZ224"/>
    <mergeCell ref="BB216:BB224"/>
    <mergeCell ref="AY225:AY233"/>
    <mergeCell ref="AY216:AY224"/>
    <mergeCell ref="AY207:AY215"/>
    <mergeCell ref="N207:N215"/>
    <mergeCell ref="BF270:BF278"/>
    <mergeCell ref="BE270:BE278"/>
    <mergeCell ref="AZ270:AZ278"/>
    <mergeCell ref="AY270:AY278"/>
    <mergeCell ref="M207:M215"/>
    <mergeCell ref="M216:M224"/>
    <mergeCell ref="AL207:AL215"/>
    <mergeCell ref="AK207:AK215"/>
    <mergeCell ref="AK216:AK224"/>
    <mergeCell ref="AK225:AK233"/>
    <mergeCell ref="AK234:AK242"/>
    <mergeCell ref="AK243:AK251"/>
    <mergeCell ref="AK252:AK260"/>
    <mergeCell ref="AJ189:AJ197"/>
    <mergeCell ref="AJ198:AJ206"/>
    <mergeCell ref="AL180:AL188"/>
    <mergeCell ref="AL189:AL197"/>
    <mergeCell ref="AL198:AL206"/>
    <mergeCell ref="AK198:AK206"/>
    <mergeCell ref="N189:N197"/>
    <mergeCell ref="AK144:AK152"/>
    <mergeCell ref="AK153:AK161"/>
    <mergeCell ref="AK162:AK170"/>
    <mergeCell ref="AK171:AK179"/>
    <mergeCell ref="AK180:AK188"/>
    <mergeCell ref="AL162:AL170"/>
    <mergeCell ref="AL135:AL143"/>
    <mergeCell ref="AL144:AL152"/>
    <mergeCell ref="AL153:AL161"/>
    <mergeCell ref="M162:M170"/>
    <mergeCell ref="M153:M161"/>
    <mergeCell ref="N135:N143"/>
    <mergeCell ref="AJ135:AJ143"/>
    <mergeCell ref="BH135:BH143"/>
    <mergeCell ref="AZ162:AZ170"/>
    <mergeCell ref="BB162:BB170"/>
    <mergeCell ref="BE162:BE170"/>
    <mergeCell ref="BF162:BF170"/>
    <mergeCell ref="BG162:BG170"/>
    <mergeCell ref="BH162:BH170"/>
    <mergeCell ref="AZ144:AZ152"/>
    <mergeCell ref="BB144:BB152"/>
    <mergeCell ref="BE144:BE152"/>
    <mergeCell ref="BF144:BF152"/>
    <mergeCell ref="BF153:BF161"/>
    <mergeCell ref="BH90:BH98"/>
    <mergeCell ref="BI81:BI89"/>
    <mergeCell ref="BI90:BI98"/>
    <mergeCell ref="BH54:BH62"/>
    <mergeCell ref="BF54:BF62"/>
    <mergeCell ref="BI126:BI134"/>
    <mergeCell ref="BI135:BI143"/>
    <mergeCell ref="BG81:BG89"/>
    <mergeCell ref="BI108:BI116"/>
    <mergeCell ref="BI117:BI125"/>
    <mergeCell ref="BH81:BH89"/>
    <mergeCell ref="BE90:BE98"/>
    <mergeCell ref="BF90:BF98"/>
    <mergeCell ref="BG90:BG98"/>
    <mergeCell ref="AZ99:AZ107"/>
    <mergeCell ref="BE99:BE107"/>
    <mergeCell ref="BF99:BF107"/>
    <mergeCell ref="BG99:BG107"/>
    <mergeCell ref="BF126:BF134"/>
    <mergeCell ref="BG126:BG134"/>
    <mergeCell ref="BH126:BH134"/>
    <mergeCell ref="BE117:BE125"/>
    <mergeCell ref="BI99:BI107"/>
    <mergeCell ref="AZ126:AZ134"/>
    <mergeCell ref="BI54:BI62"/>
    <mergeCell ref="BH36:BH44"/>
    <mergeCell ref="AZ54:AZ62"/>
    <mergeCell ref="BE45:BE53"/>
    <mergeCell ref="BF45:BF53"/>
    <mergeCell ref="BG45:BG53"/>
    <mergeCell ref="AZ45:AZ53"/>
    <mergeCell ref="BB45:BB53"/>
    <mergeCell ref="AZ36:AZ44"/>
    <mergeCell ref="BB36:BB44"/>
    <mergeCell ref="BE36:BE44"/>
    <mergeCell ref="BG54:BG62"/>
    <mergeCell ref="BE54:BE62"/>
    <mergeCell ref="BG63:BG71"/>
    <mergeCell ref="BH108:BH116"/>
    <mergeCell ref="BH99:BH107"/>
    <mergeCell ref="BF72:BF80"/>
    <mergeCell ref="BG72:BG80"/>
    <mergeCell ref="BH72:BH80"/>
    <mergeCell ref="BI72:BI80"/>
    <mergeCell ref="BG135:BG143"/>
    <mergeCell ref="AK108:AK116"/>
    <mergeCell ref="AY72:AY80"/>
    <mergeCell ref="AY81:AY89"/>
    <mergeCell ref="AY90:AY98"/>
    <mergeCell ref="BE81:BE89"/>
    <mergeCell ref="BF81:BF89"/>
    <mergeCell ref="BB54:BB62"/>
    <mergeCell ref="AZ63:AZ71"/>
    <mergeCell ref="BB63:BB71"/>
    <mergeCell ref="AZ81:AZ89"/>
    <mergeCell ref="BB81:BB89"/>
    <mergeCell ref="AN135:AN143"/>
    <mergeCell ref="AN144:AN152"/>
    <mergeCell ref="AN153:AN161"/>
    <mergeCell ref="BG117:BG125"/>
    <mergeCell ref="A117:A125"/>
    <mergeCell ref="A126:A134"/>
    <mergeCell ref="AZ117:AZ125"/>
    <mergeCell ref="BB117:BB125"/>
    <mergeCell ref="M108:M116"/>
    <mergeCell ref="L108:L116"/>
    <mergeCell ref="L117:L125"/>
    <mergeCell ref="L126:L134"/>
    <mergeCell ref="A99:A107"/>
    <mergeCell ref="N99:N107"/>
    <mergeCell ref="F126:F134"/>
    <mergeCell ref="AZ108:AZ116"/>
    <mergeCell ref="BB108:BB116"/>
    <mergeCell ref="BE108:BE116"/>
    <mergeCell ref="BF108:BF116"/>
    <mergeCell ref="BG108:BG116"/>
    <mergeCell ref="M99:M107"/>
    <mergeCell ref="F117:F125"/>
    <mergeCell ref="J117:J125"/>
    <mergeCell ref="N108:N116"/>
    <mergeCell ref="N117:N125"/>
    <mergeCell ref="N126:N134"/>
    <mergeCell ref="BB126:BB134"/>
    <mergeCell ref="BE126:BE134"/>
    <mergeCell ref="AY99:AY107"/>
    <mergeCell ref="AY108:AY116"/>
    <mergeCell ref="AN108:AN116"/>
    <mergeCell ref="AN117:AN125"/>
    <mergeCell ref="AN126:AN134"/>
    <mergeCell ref="BH117:BH125"/>
    <mergeCell ref="CS9:CS10"/>
    <mergeCell ref="S8:T8"/>
    <mergeCell ref="U8:V8"/>
    <mergeCell ref="W8:X8"/>
    <mergeCell ref="Y8:Z8"/>
    <mergeCell ref="AA8:AB8"/>
    <mergeCell ref="CE9:CF9"/>
    <mergeCell ref="BV9:BX9"/>
    <mergeCell ref="BZ9:CC9"/>
    <mergeCell ref="BM8:BO8"/>
    <mergeCell ref="BE9:BE17"/>
    <mergeCell ref="BF9:BF17"/>
    <mergeCell ref="BG9:BG17"/>
    <mergeCell ref="BI9:BI17"/>
    <mergeCell ref="BH9:BH17"/>
    <mergeCell ref="BB9:BB17"/>
    <mergeCell ref="AC8:AD8"/>
    <mergeCell ref="AJ8:AK8"/>
    <mergeCell ref="AO8:AP8"/>
    <mergeCell ref="AN9:AN17"/>
    <mergeCell ref="AO9:AO17"/>
    <mergeCell ref="AP9:AP17"/>
    <mergeCell ref="AJ9:AJ17"/>
    <mergeCell ref="AM9:AM17"/>
    <mergeCell ref="AK9:AK17"/>
    <mergeCell ref="AY9:AY17"/>
    <mergeCell ref="AZ90:AZ98"/>
    <mergeCell ref="BB90:BB98"/>
    <mergeCell ref="AJ81:AJ89"/>
    <mergeCell ref="AL90:AL98"/>
    <mergeCell ref="K63:K71"/>
    <mergeCell ref="AL63:AL71"/>
    <mergeCell ref="AL72:AL80"/>
    <mergeCell ref="AN63:AN71"/>
    <mergeCell ref="AN72:AN80"/>
    <mergeCell ref="AK63:AK71"/>
    <mergeCell ref="AK72:AK80"/>
    <mergeCell ref="M81:M89"/>
    <mergeCell ref="AY54:AY62"/>
    <mergeCell ref="AY63:AY71"/>
    <mergeCell ref="L99:L107"/>
    <mergeCell ref="BB99:BB107"/>
    <mergeCell ref="AN99:AN107"/>
    <mergeCell ref="AK54:AK62"/>
    <mergeCell ref="AN54:AN62"/>
    <mergeCell ref="AM54:AM62"/>
    <mergeCell ref="N54:N62"/>
    <mergeCell ref="M54:M62"/>
    <mergeCell ref="L54:L62"/>
    <mergeCell ref="K54:K62"/>
    <mergeCell ref="K99:K107"/>
    <mergeCell ref="AK99:AK107"/>
    <mergeCell ref="AL54:AL62"/>
    <mergeCell ref="H7:N7"/>
    <mergeCell ref="H8:I8"/>
    <mergeCell ref="M8:N8"/>
    <mergeCell ref="AZ7:BI7"/>
    <mergeCell ref="AE8:AF8"/>
    <mergeCell ref="H99:H107"/>
    <mergeCell ref="I99:I107"/>
    <mergeCell ref="N81:N89"/>
    <mergeCell ref="M90:M98"/>
    <mergeCell ref="N90:N98"/>
    <mergeCell ref="I72:I80"/>
    <mergeCell ref="J72:J80"/>
    <mergeCell ref="K72:K80"/>
    <mergeCell ref="L72:L80"/>
    <mergeCell ref="M72:M80"/>
    <mergeCell ref="N72:N80"/>
    <mergeCell ref="AZ72:AZ80"/>
    <mergeCell ref="BB72:BB80"/>
    <mergeCell ref="BE72:BE80"/>
    <mergeCell ref="F180:F188"/>
    <mergeCell ref="I297:I305"/>
    <mergeCell ref="J306:J314"/>
    <mergeCell ref="K306:K314"/>
    <mergeCell ref="A1:C4"/>
    <mergeCell ref="H6:BI6"/>
    <mergeCell ref="BH18:BH26"/>
    <mergeCell ref="BH27:BH35"/>
    <mergeCell ref="K27:K35"/>
    <mergeCell ref="J18:J26"/>
    <mergeCell ref="J27:J35"/>
    <mergeCell ref="AZ9:AZ17"/>
    <mergeCell ref="AZ27:AZ35"/>
    <mergeCell ref="L27:L35"/>
    <mergeCell ref="BB27:BB35"/>
    <mergeCell ref="N9:N17"/>
    <mergeCell ref="N18:N26"/>
    <mergeCell ref="N27:N35"/>
    <mergeCell ref="A9:A17"/>
    <mergeCell ref="A18:A26"/>
    <mergeCell ref="AQ7:AW7"/>
    <mergeCell ref="A5:C5"/>
    <mergeCell ref="O7:AI7"/>
    <mergeCell ref="A7:D7"/>
    <mergeCell ref="D5:E5"/>
    <mergeCell ref="G5:O5"/>
    <mergeCell ref="A6:G6"/>
    <mergeCell ref="E7:G7"/>
    <mergeCell ref="K8:L8"/>
    <mergeCell ref="BI63:BI71"/>
    <mergeCell ref="A72:A80"/>
    <mergeCell ref="H72:H80"/>
    <mergeCell ref="A63:A71"/>
    <mergeCell ref="H63:H71"/>
    <mergeCell ref="I63:I71"/>
    <mergeCell ref="J63:J71"/>
    <mergeCell ref="BE63:BE71"/>
    <mergeCell ref="BF63:BF71"/>
    <mergeCell ref="BH63:BH71"/>
    <mergeCell ref="AK18:AK26"/>
    <mergeCell ref="AL45:AL53"/>
    <mergeCell ref="A90:A98"/>
    <mergeCell ref="H90:H98"/>
    <mergeCell ref="I90:I98"/>
    <mergeCell ref="J90:J98"/>
    <mergeCell ref="K90:K98"/>
    <mergeCell ref="L90:L98"/>
    <mergeCell ref="A81:A89"/>
    <mergeCell ref="H81:H89"/>
    <mergeCell ref="I81:I89"/>
    <mergeCell ref="J81:J89"/>
    <mergeCell ref="K81:K89"/>
    <mergeCell ref="L81:L89"/>
    <mergeCell ref="AM63:AM71"/>
    <mergeCell ref="AM72:AM80"/>
    <mergeCell ref="AM81:AM89"/>
    <mergeCell ref="AM90:AM98"/>
    <mergeCell ref="AN90:AN98"/>
    <mergeCell ref="AK81:AK89"/>
    <mergeCell ref="AK90:AK98"/>
    <mergeCell ref="L63:L71"/>
    <mergeCell ref="M63:M71"/>
    <mergeCell ref="N63:N71"/>
    <mergeCell ref="AL81:AL89"/>
    <mergeCell ref="A135:A143"/>
    <mergeCell ref="A144:A152"/>
    <mergeCell ref="A153:A161"/>
    <mergeCell ref="A162:A170"/>
    <mergeCell ref="F189:F197"/>
    <mergeCell ref="H189:H197"/>
    <mergeCell ref="H162:H170"/>
    <mergeCell ref="H171:H179"/>
    <mergeCell ref="F135:F143"/>
    <mergeCell ref="A171:A179"/>
    <mergeCell ref="A225:A233"/>
    <mergeCell ref="I225:I233"/>
    <mergeCell ref="J225:J233"/>
    <mergeCell ref="K225:K233"/>
    <mergeCell ref="L225:L233"/>
    <mergeCell ref="K171:K179"/>
    <mergeCell ref="L171:L179"/>
    <mergeCell ref="L180:L188"/>
    <mergeCell ref="L189:L197"/>
    <mergeCell ref="L198:L206"/>
    <mergeCell ref="L207:L215"/>
    <mergeCell ref="I180:I188"/>
    <mergeCell ref="H216:H224"/>
    <mergeCell ref="K207:K215"/>
    <mergeCell ref="K198:K206"/>
    <mergeCell ref="K189:K197"/>
    <mergeCell ref="I189:I197"/>
    <mergeCell ref="K180:K188"/>
    <mergeCell ref="A189:A197"/>
    <mergeCell ref="H135:H143"/>
    <mergeCell ref="H144:H152"/>
    <mergeCell ref="H153:H161"/>
    <mergeCell ref="A333:A341"/>
    <mergeCell ref="A342:A350"/>
    <mergeCell ref="A351:A359"/>
    <mergeCell ref="A360:A368"/>
    <mergeCell ref="A369:A377"/>
    <mergeCell ref="I342:I350"/>
    <mergeCell ref="F351:F359"/>
    <mergeCell ref="H351:H359"/>
    <mergeCell ref="I351:I359"/>
    <mergeCell ref="J351:J359"/>
    <mergeCell ref="K351:K359"/>
    <mergeCell ref="L351:L359"/>
    <mergeCell ref="F342:F350"/>
    <mergeCell ref="BB333:BB341"/>
    <mergeCell ref="BB342:BB350"/>
    <mergeCell ref="BB351:BB359"/>
    <mergeCell ref="BE333:BE341"/>
    <mergeCell ref="BE342:BE350"/>
    <mergeCell ref="BE351:BE359"/>
    <mergeCell ref="BB360:BB368"/>
    <mergeCell ref="AZ360:AZ368"/>
    <mergeCell ref="AZ315:AZ323"/>
    <mergeCell ref="AZ324:AZ332"/>
    <mergeCell ref="AZ333:AZ341"/>
    <mergeCell ref="AZ342:AZ350"/>
    <mergeCell ref="AZ351:AZ359"/>
    <mergeCell ref="BG369:BG377"/>
    <mergeCell ref="BE360:BE368"/>
    <mergeCell ref="M333:M341"/>
    <mergeCell ref="F315:F323"/>
    <mergeCell ref="H315:H323"/>
    <mergeCell ref="A378:A386"/>
    <mergeCell ref="A387:A395"/>
    <mergeCell ref="A396:A404"/>
    <mergeCell ref="A405:A413"/>
    <mergeCell ref="A414:A422"/>
    <mergeCell ref="A423:A431"/>
    <mergeCell ref="A432:A440"/>
    <mergeCell ref="F369:F377"/>
    <mergeCell ref="H369:H377"/>
    <mergeCell ref="F387:F395"/>
    <mergeCell ref="H387:H395"/>
    <mergeCell ref="F405:F413"/>
    <mergeCell ref="H405:H413"/>
    <mergeCell ref="F423:F431"/>
    <mergeCell ref="H423:H431"/>
    <mergeCell ref="F396:F404"/>
    <mergeCell ref="H396:H404"/>
    <mergeCell ref="F378:F386"/>
    <mergeCell ref="H378:H386"/>
    <mergeCell ref="F432:F440"/>
    <mergeCell ref="H432:H440"/>
    <mergeCell ref="F414:F422"/>
    <mergeCell ref="H414:H422"/>
    <mergeCell ref="I432:I440"/>
    <mergeCell ref="J432:J440"/>
    <mergeCell ref="K432:K440"/>
    <mergeCell ref="L432:L440"/>
    <mergeCell ref="M432:M440"/>
    <mergeCell ref="I405:I413"/>
    <mergeCell ref="J405:J413"/>
    <mergeCell ref="BF369:BF377"/>
    <mergeCell ref="A315:A323"/>
    <mergeCell ref="A324:A332"/>
    <mergeCell ref="I396:I404"/>
    <mergeCell ref="J396:J404"/>
    <mergeCell ref="K396:K404"/>
    <mergeCell ref="L396:L404"/>
    <mergeCell ref="M396:M404"/>
    <mergeCell ref="I369:I377"/>
    <mergeCell ref="J369:J377"/>
    <mergeCell ref="K369:K377"/>
    <mergeCell ref="L369:L377"/>
    <mergeCell ref="M369:M377"/>
    <mergeCell ref="I378:I386"/>
    <mergeCell ref="J378:J386"/>
    <mergeCell ref="K378:K386"/>
    <mergeCell ref="L378:L386"/>
    <mergeCell ref="M378:M386"/>
    <mergeCell ref="I387:I395"/>
    <mergeCell ref="J387:J395"/>
    <mergeCell ref="K387:K395"/>
    <mergeCell ref="L387:L395"/>
    <mergeCell ref="M351:M359"/>
    <mergeCell ref="M414:M422"/>
    <mergeCell ref="I423:I431"/>
    <mergeCell ref="J423:J431"/>
    <mergeCell ref="K423:K431"/>
    <mergeCell ref="L423:L431"/>
    <mergeCell ref="M423:M431"/>
    <mergeCell ref="AJ405:AJ413"/>
    <mergeCell ref="N414:N422"/>
    <mergeCell ref="N423:N431"/>
    <mergeCell ref="M387:M395"/>
    <mergeCell ref="N396:N404"/>
    <mergeCell ref="N405:N413"/>
    <mergeCell ref="N360:N368"/>
    <mergeCell ref="N369:N377"/>
    <mergeCell ref="N378:N386"/>
    <mergeCell ref="N387:N395"/>
    <mergeCell ref="N342:N350"/>
    <mergeCell ref="M360:M368"/>
    <mergeCell ref="AJ423:AJ431"/>
    <mergeCell ref="N351:N359"/>
    <mergeCell ref="K405:K413"/>
    <mergeCell ref="L405:L413"/>
    <mergeCell ref="M405:M413"/>
    <mergeCell ref="I414:I422"/>
    <mergeCell ref="J414:J422"/>
    <mergeCell ref="K414:K422"/>
    <mergeCell ref="L414:L422"/>
    <mergeCell ref="N432:N440"/>
    <mergeCell ref="BE369:BE377"/>
    <mergeCell ref="BB432:BB440"/>
    <mergeCell ref="AZ396:AZ404"/>
    <mergeCell ref="AZ405:AZ413"/>
    <mergeCell ref="BE414:BE422"/>
    <mergeCell ref="BE423:BE431"/>
    <mergeCell ref="BB387:BB395"/>
    <mergeCell ref="BB396:BB404"/>
    <mergeCell ref="AL423:AL431"/>
    <mergeCell ref="AL432:AL440"/>
    <mergeCell ref="AN405:AN413"/>
    <mergeCell ref="AN414:AN422"/>
    <mergeCell ref="AN423:AN431"/>
    <mergeCell ref="AN432:AN440"/>
    <mergeCell ref="AZ378:AZ386"/>
    <mergeCell ref="BE378:BE386"/>
    <mergeCell ref="BE387:BE395"/>
    <mergeCell ref="AZ387:AZ395"/>
    <mergeCell ref="AK414:AK422"/>
    <mergeCell ref="AK423:AK431"/>
    <mergeCell ref="AK432:AK440"/>
    <mergeCell ref="AK369:AK377"/>
    <mergeCell ref="AK378:AK386"/>
    <mergeCell ref="AK387:AK395"/>
    <mergeCell ref="AK396:AK404"/>
    <mergeCell ref="AK405:AK413"/>
    <mergeCell ref="AJ432:AJ440"/>
    <mergeCell ref="BB378:BB386"/>
    <mergeCell ref="BB369:BB377"/>
    <mergeCell ref="AZ369:AZ377"/>
    <mergeCell ref="AM423:AM431"/>
    <mergeCell ref="AM432:AM440"/>
    <mergeCell ref="BF396:BF404"/>
    <mergeCell ref="BF405:BF413"/>
    <mergeCell ref="BF414:BF422"/>
    <mergeCell ref="AZ414:AZ422"/>
    <mergeCell ref="AZ423:AZ431"/>
    <mergeCell ref="AZ432:AZ440"/>
    <mergeCell ref="BE396:BE404"/>
    <mergeCell ref="BE405:BE413"/>
    <mergeCell ref="BB405:BB413"/>
    <mergeCell ref="BB414:BB422"/>
    <mergeCell ref="BB423:BB431"/>
    <mergeCell ref="BE432:BE440"/>
    <mergeCell ref="AP387:AP395"/>
    <mergeCell ref="BF360:BF368"/>
    <mergeCell ref="AO432:AO440"/>
    <mergeCell ref="AY432:AY440"/>
    <mergeCell ref="AO405:AO413"/>
    <mergeCell ref="AO414:AO422"/>
    <mergeCell ref="AO423:AO431"/>
    <mergeCell ref="AP405:AP413"/>
    <mergeCell ref="AP414:AP422"/>
    <mergeCell ref="AP423:AP431"/>
    <mergeCell ref="AO378:AO386"/>
    <mergeCell ref="AY405:AY413"/>
    <mergeCell ref="AU423:AV423"/>
    <mergeCell ref="AN378:AN386"/>
    <mergeCell ref="AN387:AN395"/>
    <mergeCell ref="AO396:AO404"/>
    <mergeCell ref="AU424:AV424"/>
    <mergeCell ref="AM369:AM377"/>
    <mergeCell ref="AM378:AM386"/>
    <mergeCell ref="BI396:BI404"/>
    <mergeCell ref="BF423:BF431"/>
    <mergeCell ref="BF432:BF440"/>
    <mergeCell ref="BI405:BI413"/>
    <mergeCell ref="BI414:BI422"/>
    <mergeCell ref="BI423:BI431"/>
    <mergeCell ref="BI432:BI440"/>
    <mergeCell ref="BG414:BG422"/>
    <mergeCell ref="BG423:BG431"/>
    <mergeCell ref="BG432:BG440"/>
    <mergeCell ref="BG405:BG413"/>
    <mergeCell ref="BG396:BG404"/>
    <mergeCell ref="BG378:BG386"/>
    <mergeCell ref="BG387:BG395"/>
    <mergeCell ref="BH432:BH440"/>
    <mergeCell ref="BI324:BI332"/>
    <mergeCell ref="BI333:BI341"/>
    <mergeCell ref="BI342:BI350"/>
    <mergeCell ref="BI351:BI359"/>
    <mergeCell ref="BI360:BI368"/>
    <mergeCell ref="BI369:BI377"/>
    <mergeCell ref="BI378:BI386"/>
    <mergeCell ref="BI387:BI395"/>
    <mergeCell ref="BG342:BG350"/>
    <mergeCell ref="BG351:BG359"/>
    <mergeCell ref="BG360:BG368"/>
    <mergeCell ref="BH369:BH377"/>
    <mergeCell ref="BH378:BH386"/>
    <mergeCell ref="BH387:BH395"/>
    <mergeCell ref="BH396:BH404"/>
    <mergeCell ref="BH405:BH413"/>
    <mergeCell ref="BH414:BH422"/>
    <mergeCell ref="BH423:BH431"/>
    <mergeCell ref="BG324:BG332"/>
    <mergeCell ref="BG333:BG341"/>
    <mergeCell ref="BF378:BF386"/>
    <mergeCell ref="BF387:BF395"/>
    <mergeCell ref="H342:H350"/>
    <mergeCell ref="F360:F368"/>
    <mergeCell ref="H360:H368"/>
    <mergeCell ref="I360:I368"/>
    <mergeCell ref="J360:J368"/>
    <mergeCell ref="K360:K368"/>
    <mergeCell ref="L360:L368"/>
    <mergeCell ref="N324:N332"/>
    <mergeCell ref="J342:J350"/>
    <mergeCell ref="K342:K350"/>
    <mergeCell ref="L342:L350"/>
    <mergeCell ref="M342:M350"/>
    <mergeCell ref="M324:M332"/>
    <mergeCell ref="J324:J332"/>
    <mergeCell ref="K324:K332"/>
    <mergeCell ref="L324:L332"/>
    <mergeCell ref="AJ369:AJ377"/>
    <mergeCell ref="AJ378:AJ386"/>
    <mergeCell ref="AJ387:AJ395"/>
    <mergeCell ref="AO387:AO395"/>
    <mergeCell ref="AP324:AP332"/>
    <mergeCell ref="AP333:AP341"/>
    <mergeCell ref="AP342:AP350"/>
    <mergeCell ref="AP351:AP359"/>
    <mergeCell ref="AP360:AP368"/>
    <mergeCell ref="AP369:AP377"/>
    <mergeCell ref="AP378:AP386"/>
    <mergeCell ref="I315:I323"/>
    <mergeCell ref="J315:J323"/>
    <mergeCell ref="K315:K323"/>
    <mergeCell ref="L315:L323"/>
    <mergeCell ref="M315:M323"/>
    <mergeCell ref="N315:N323"/>
    <mergeCell ref="F333:F341"/>
    <mergeCell ref="H333:H341"/>
    <mergeCell ref="I333:I341"/>
    <mergeCell ref="J333:J341"/>
    <mergeCell ref="K333:K341"/>
    <mergeCell ref="L333:L341"/>
    <mergeCell ref="F324:F332"/>
    <mergeCell ref="H324:H332"/>
    <mergeCell ref="I324:I332"/>
    <mergeCell ref="N333:N341"/>
    <mergeCell ref="N162:N170"/>
    <mergeCell ref="N171:N179"/>
    <mergeCell ref="N180:N188"/>
    <mergeCell ref="J288:J296"/>
    <mergeCell ref="F306:F314"/>
    <mergeCell ref="F297:F305"/>
    <mergeCell ref="H297:H305"/>
    <mergeCell ref="M252:M260"/>
    <mergeCell ref="L252:L260"/>
    <mergeCell ref="F252:F260"/>
    <mergeCell ref="H261:H269"/>
    <mergeCell ref="I261:I269"/>
    <mergeCell ref="I252:I260"/>
    <mergeCell ref="H252:H260"/>
    <mergeCell ref="H270:H278"/>
    <mergeCell ref="I270:I278"/>
    <mergeCell ref="F162:F170"/>
    <mergeCell ref="F171:F179"/>
    <mergeCell ref="M198:M206"/>
    <mergeCell ref="J171:J179"/>
    <mergeCell ref="J207:J215"/>
    <mergeCell ref="AJ252:AJ260"/>
    <mergeCell ref="M171:M179"/>
    <mergeCell ref="AJ54:AJ62"/>
    <mergeCell ref="AJ63:AJ71"/>
    <mergeCell ref="AJ72:AJ80"/>
    <mergeCell ref="N261:N269"/>
    <mergeCell ref="N270:N278"/>
    <mergeCell ref="J135:J143"/>
    <mergeCell ref="J144:J152"/>
    <mergeCell ref="J153:J161"/>
    <mergeCell ref="N144:N152"/>
    <mergeCell ref="N153:N161"/>
    <mergeCell ref="H117:H125"/>
    <mergeCell ref="H126:H134"/>
    <mergeCell ref="I117:I125"/>
    <mergeCell ref="I126:I134"/>
    <mergeCell ref="I135:I143"/>
    <mergeCell ref="I144:I152"/>
    <mergeCell ref="I153:I161"/>
    <mergeCell ref="J126:J134"/>
    <mergeCell ref="I108:I116"/>
    <mergeCell ref="J108:J116"/>
    <mergeCell ref="H108:H116"/>
    <mergeCell ref="J99:J107"/>
    <mergeCell ref="F153:F161"/>
    <mergeCell ref="M144:M152"/>
    <mergeCell ref="K144:K152"/>
    <mergeCell ref="K261:K269"/>
    <mergeCell ref="L261:L269"/>
    <mergeCell ref="M288:M296"/>
    <mergeCell ref="M279:M287"/>
    <mergeCell ref="J180:J188"/>
    <mergeCell ref="J189:J197"/>
    <mergeCell ref="J198:J206"/>
    <mergeCell ref="N216:N224"/>
    <mergeCell ref="I162:I170"/>
    <mergeCell ref="I171:I179"/>
    <mergeCell ref="J162:J170"/>
    <mergeCell ref="K252:K260"/>
    <mergeCell ref="N288:N296"/>
    <mergeCell ref="N252:N260"/>
    <mergeCell ref="M189:M197"/>
    <mergeCell ref="M180:M188"/>
    <mergeCell ref="H225:H233"/>
    <mergeCell ref="M225:M233"/>
    <mergeCell ref="N225:N233"/>
    <mergeCell ref="L162:L170"/>
    <mergeCell ref="K279:K287"/>
    <mergeCell ref="I288:I296"/>
    <mergeCell ref="L288:L296"/>
    <mergeCell ref="K162:K170"/>
    <mergeCell ref="I243:I251"/>
    <mergeCell ref="J243:J251"/>
    <mergeCell ref="K243:K251"/>
    <mergeCell ref="J279:J287"/>
    <mergeCell ref="I198:I206"/>
    <mergeCell ref="H198:H206"/>
    <mergeCell ref="AK360:AK368"/>
    <mergeCell ref="AM360:AM368"/>
    <mergeCell ref="AM270:AM278"/>
    <mergeCell ref="AM279:AM287"/>
    <mergeCell ref="AK324:AK332"/>
    <mergeCell ref="AK333:AK341"/>
    <mergeCell ref="AK342:AK350"/>
    <mergeCell ref="AK351:AK359"/>
    <mergeCell ref="AM396:AM404"/>
    <mergeCell ref="AL414:AL422"/>
    <mergeCell ref="AL333:AL341"/>
    <mergeCell ref="AL342:AL350"/>
    <mergeCell ref="AL351:AL359"/>
    <mergeCell ref="AL360:AL368"/>
    <mergeCell ref="AL369:AL377"/>
    <mergeCell ref="AL378:AL386"/>
    <mergeCell ref="AL387:AL395"/>
    <mergeCell ref="AM387:AM395"/>
    <mergeCell ref="AM288:AM296"/>
    <mergeCell ref="AK279:AK287"/>
    <mergeCell ref="AL288:AL296"/>
    <mergeCell ref="AY288:AY296"/>
    <mergeCell ref="AP315:AP323"/>
    <mergeCell ref="AO369:AO377"/>
    <mergeCell ref="AL396:AL404"/>
    <mergeCell ref="AL405:AL413"/>
    <mergeCell ref="AN279:AN287"/>
    <mergeCell ref="AN288:AN296"/>
    <mergeCell ref="AN297:AN305"/>
    <mergeCell ref="AN306:AN314"/>
    <mergeCell ref="AN315:AN323"/>
    <mergeCell ref="AN189:AN197"/>
    <mergeCell ref="AN198:AN206"/>
    <mergeCell ref="AN207:AN215"/>
    <mergeCell ref="AM216:AM224"/>
    <mergeCell ref="AM225:AM233"/>
    <mergeCell ref="AM234:AM242"/>
    <mergeCell ref="AM243:AM251"/>
    <mergeCell ref="AM252:AM260"/>
    <mergeCell ref="AM261:AM269"/>
    <mergeCell ref="AN324:AN332"/>
    <mergeCell ref="AP396:AP404"/>
    <mergeCell ref="AO243:AO251"/>
    <mergeCell ref="AY198:AY206"/>
    <mergeCell ref="AN234:AN242"/>
    <mergeCell ref="AN243:AN251"/>
    <mergeCell ref="AN252:AN260"/>
    <mergeCell ref="AN261:AN269"/>
    <mergeCell ref="AN270:AN278"/>
    <mergeCell ref="AN369:AN377"/>
    <mergeCell ref="AL252:AL260"/>
    <mergeCell ref="AL225:AL233"/>
    <mergeCell ref="AL243:AL251"/>
    <mergeCell ref="AN396:AN404"/>
    <mergeCell ref="AM405:AM413"/>
    <mergeCell ref="AM414:AM422"/>
    <mergeCell ref="D1:O4"/>
    <mergeCell ref="AN333:AN341"/>
    <mergeCell ref="AN342:AN350"/>
    <mergeCell ref="AN351:AN359"/>
    <mergeCell ref="AN360:AN368"/>
    <mergeCell ref="AM189:AM197"/>
    <mergeCell ref="AK315:AK323"/>
    <mergeCell ref="AJ315:AJ323"/>
    <mergeCell ref="AM99:AM107"/>
    <mergeCell ref="AM108:AM116"/>
    <mergeCell ref="AM117:AM125"/>
    <mergeCell ref="AM126:AM134"/>
    <mergeCell ref="AM135:AM143"/>
    <mergeCell ref="AM144:AM152"/>
    <mergeCell ref="AM153:AM161"/>
    <mergeCell ref="AM162:AM170"/>
    <mergeCell ref="AM171:AM179"/>
    <mergeCell ref="AM180:AM188"/>
    <mergeCell ref="AJ324:AJ332"/>
    <mergeCell ref="AK270:AK278"/>
    <mergeCell ref="AK288:AK296"/>
    <mergeCell ref="AJ333:AJ341"/>
    <mergeCell ref="AJ342:AJ350"/>
    <mergeCell ref="AJ351:AJ359"/>
    <mergeCell ref="AJ360:AJ368"/>
    <mergeCell ref="AJ396:AJ404"/>
    <mergeCell ref="AJ414:AJ422"/>
    <mergeCell ref="AL315:AL323"/>
    <mergeCell ref="AL324:AL332"/>
    <mergeCell ref="C447:D447"/>
    <mergeCell ref="F447:G447"/>
    <mergeCell ref="AP270:AP278"/>
    <mergeCell ref="AO306:AO314"/>
    <mergeCell ref="AP288:AP296"/>
    <mergeCell ref="AO288:AO296"/>
    <mergeCell ref="AK297:AK305"/>
    <mergeCell ref="AL36:AL44"/>
    <mergeCell ref="AY189:AY197"/>
    <mergeCell ref="AM342:AM350"/>
    <mergeCell ref="AM351:AM359"/>
    <mergeCell ref="AN216:AN224"/>
    <mergeCell ref="AN225:AN233"/>
    <mergeCell ref="AL8:AM8"/>
    <mergeCell ref="AL9:AL17"/>
    <mergeCell ref="H9:H17"/>
    <mergeCell ref="I9:I17"/>
    <mergeCell ref="J9:J17"/>
    <mergeCell ref="K9:K17"/>
    <mergeCell ref="L9:L17"/>
    <mergeCell ref="M9:M17"/>
    <mergeCell ref="AM297:AM305"/>
    <mergeCell ref="AM306:AM314"/>
    <mergeCell ref="AM315:AM323"/>
    <mergeCell ref="AM324:AM332"/>
    <mergeCell ref="AM333:AM341"/>
    <mergeCell ref="AO315:AO323"/>
    <mergeCell ref="AO324:AO332"/>
    <mergeCell ref="AO333:AO341"/>
    <mergeCell ref="AO342:AO350"/>
    <mergeCell ref="AO351:AO359"/>
    <mergeCell ref="AO360:AO368"/>
  </mergeCells>
  <conditionalFormatting sqref="AO225:AP225 AO234:AP234 AO243:AP243 AO252:AP252 AO261:AP261 AO270:AP270 AO279:AP279 AO288:AP288 AO297:AP297 AO306:AP306 AO315:AP315 AO324:AP324 AO333:AP333 AO342:AP342 AO351:AP351 AO360:AP360 AO369:AP369 AO378:AP378 AO387:AP387 AO396:AP396 AO405:AP405 AO414:AP414 AO423:AP423 AO432:AP432">
    <cfRule type="cellIs" dxfId="58" priority="233" operator="equal">
      <formula>"Zona de Riesgo Baja"</formula>
    </cfRule>
    <cfRule type="cellIs" dxfId="57" priority="234" operator="equal">
      <formula>"Zona de Riesgo Moderada"</formula>
    </cfRule>
    <cfRule type="cellIs" dxfId="56" priority="235" operator="equal">
      <formula>"Zona de Riesgo Alta"</formula>
    </cfRule>
    <cfRule type="cellIs" dxfId="55" priority="236" operator="equal">
      <formula>"Zona de Riesgo Extrema"</formula>
    </cfRule>
  </conditionalFormatting>
  <conditionalFormatting sqref="M9:N9 M18 M27 M36 M45 M54 M63 M72 M81 M90 M99 M108 M117 M126 M135 M144 M153 M162 M171 M180 M189 M198 M207 M216 M225 M234 M243 M252 M261 M270 M279 M288 M297 M306 M315 M324 M333 M342 M351 M360 M369 M378 M387 M396 M405 M414 M423 M432">
    <cfRule type="cellIs" dxfId="54" priority="228" operator="equal">
      <formula>"Zona de Riesgo Baja"</formula>
    </cfRule>
    <cfRule type="cellIs" dxfId="53" priority="229" operator="equal">
      <formula>"Zona de Riesgo Moderada"</formula>
    </cfRule>
    <cfRule type="cellIs" dxfId="52" priority="230" operator="equal">
      <formula>"Zona de Riesgo Alta"</formula>
    </cfRule>
    <cfRule type="cellIs" dxfId="51" priority="231" operator="equal">
      <formula>"Zona de Riesgo Extrema"</formula>
    </cfRule>
  </conditionalFormatting>
  <conditionalFormatting sqref="AO9:AP9">
    <cfRule type="cellIs" dxfId="50" priority="207" operator="equal">
      <formula>"Zona de Riesgo Baja"</formula>
    </cfRule>
    <cfRule type="cellIs" dxfId="49" priority="208" operator="equal">
      <formula>"Zona de Riesgo Moderada"</formula>
    </cfRule>
    <cfRule type="cellIs" dxfId="48" priority="209" operator="equal">
      <formula>"Zona de Riesgo Alta"</formula>
    </cfRule>
    <cfRule type="cellIs" dxfId="47" priority="210" operator="equal">
      <formula>"Zona de Riesgo Extrema"</formula>
    </cfRule>
  </conditionalFormatting>
  <conditionalFormatting sqref="AY63">
    <cfRule type="expression" dxfId="46" priority="49">
      <formula>IF(OR($V$5="",$V$5="NO"),FALSE,TRUE)</formula>
    </cfRule>
  </conditionalFormatting>
  <conditionalFormatting sqref="P38:P39">
    <cfRule type="expression" dxfId="45" priority="204">
      <formula>IF(OR($V$5="",$V$5="NO"),FALSE,TRUE)</formula>
    </cfRule>
  </conditionalFormatting>
  <conditionalFormatting sqref="AW63:AW64">
    <cfRule type="expression" dxfId="44" priority="187">
      <formula>IF(OR($V$5="",$V$5="NO"),FALSE,TRUE)</formula>
    </cfRule>
  </conditionalFormatting>
  <conditionalFormatting sqref="P72:P73">
    <cfRule type="expression" dxfId="43" priority="186">
      <formula>IF(OR($V$5="",$V$5="NO"),FALSE,TRUE)</formula>
    </cfRule>
  </conditionalFormatting>
  <conditionalFormatting sqref="P172:P174">
    <cfRule type="expression" dxfId="42" priority="54">
      <formula>IF(OR($V$5="",$V$5="NO"),FALSE,TRUE)</formula>
    </cfRule>
  </conditionalFormatting>
  <conditionalFormatting sqref="P126:P129">
    <cfRule type="expression" dxfId="41" priority="57">
      <formula>IF(OR($V$5="",$V$5="NO"),FALSE,TRUE)</formula>
    </cfRule>
  </conditionalFormatting>
  <conditionalFormatting sqref="P216:P217">
    <cfRule type="expression" dxfId="40" priority="53">
      <formula>IF(OR($V$5="",$V$5="NO"),FALSE,TRUE)</formula>
    </cfRule>
  </conditionalFormatting>
  <conditionalFormatting sqref="P198:P201">
    <cfRule type="expression" dxfId="39" priority="52">
      <formula>IF(OR($V$5="",$V$5="NO"),FALSE,TRUE)</formula>
    </cfRule>
  </conditionalFormatting>
  <conditionalFormatting sqref="P144:P145">
    <cfRule type="expression" dxfId="38" priority="56">
      <formula>IF(OR($V$5="",$V$5="NO"),FALSE,TRUE)</formula>
    </cfRule>
  </conditionalFormatting>
  <conditionalFormatting sqref="P155:P156 P153">
    <cfRule type="expression" dxfId="37" priority="55">
      <formula>IF(OR($V$5="",$V$5="NO"),FALSE,TRUE)</formula>
    </cfRule>
  </conditionalFormatting>
  <conditionalFormatting sqref="AS216:AS217">
    <cfRule type="expression" dxfId="36" priority="51">
      <formula>IF(OR($V$5="",$V$5="NO"),FALSE,TRUE)</formula>
    </cfRule>
  </conditionalFormatting>
  <conditionalFormatting sqref="AX63">
    <cfRule type="expression" dxfId="35" priority="50">
      <formula>IF(OR($V$5="",$V$5="NO"),FALSE,TRUE)</formula>
    </cfRule>
  </conditionalFormatting>
  <conditionalFormatting sqref="P252 P254">
    <cfRule type="containsText" dxfId="34" priority="44" stopIfTrue="1" operator="containsText" text="3">
      <formula>NOT(ISERROR(SEARCH("3",P252)))</formula>
    </cfRule>
    <cfRule type="containsText" dxfId="33" priority="45" stopIfTrue="1" operator="containsText" text="3">
      <formula>NOT(ISERROR(SEARCH("3",P252)))</formula>
    </cfRule>
    <cfRule type="containsText" dxfId="32" priority="46" stopIfTrue="1" operator="containsText" text="1">
      <formula>NOT(ISERROR(SEARCH("1",P252)))</formula>
    </cfRule>
  </conditionalFormatting>
  <conditionalFormatting sqref="P253">
    <cfRule type="containsText" dxfId="31" priority="41" stopIfTrue="1" operator="containsText" text="3">
      <formula>NOT(ISERROR(SEARCH("3",P253)))</formula>
    </cfRule>
    <cfRule type="containsText" dxfId="30" priority="42" stopIfTrue="1" operator="containsText" text="3">
      <formula>NOT(ISERROR(SEARCH("3",P253)))</formula>
    </cfRule>
    <cfRule type="containsText" dxfId="29" priority="43" stopIfTrue="1" operator="containsText" text="1">
      <formula>NOT(ISERROR(SEARCH("1",P253)))</formula>
    </cfRule>
  </conditionalFormatting>
  <conditionalFormatting sqref="P288">
    <cfRule type="expression" dxfId="28" priority="40">
      <formula>IF(OR($V$5="",$V$5="NO"),FALSE,TRUE)</formula>
    </cfRule>
  </conditionalFormatting>
  <conditionalFormatting sqref="P297">
    <cfRule type="expression" dxfId="27" priority="39">
      <formula>IF(OR($V$5="",$V$5="NO"),FALSE,TRUE)</formula>
    </cfRule>
  </conditionalFormatting>
  <conditionalFormatting sqref="P306">
    <cfRule type="expression" dxfId="26" priority="38">
      <formula>IF(OR($V$5="",$V$5="NO"),FALSE,TRUE)</formula>
    </cfRule>
  </conditionalFormatting>
  <conditionalFormatting sqref="P315">
    <cfRule type="expression" dxfId="25" priority="37">
      <formula>IF(OR($V$5="",$V$5="NO"),FALSE,TRUE)</formula>
    </cfRule>
  </conditionalFormatting>
  <conditionalFormatting sqref="P335:P336 P351:P352 P361:P363 P387:P391">
    <cfRule type="expression" dxfId="24" priority="36">
      <formula>IF(OR($V$5="",$V$5="NO"),FALSE,TRUE)</formula>
    </cfRule>
  </conditionalFormatting>
  <conditionalFormatting sqref="P409:P413">
    <cfRule type="expression" dxfId="23" priority="35">
      <formula>IF(OR($V$5="",$V$5="NO"),FALSE,TRUE)</formula>
    </cfRule>
  </conditionalFormatting>
  <conditionalFormatting sqref="AS414:AS422 AT414:AT421">
    <cfRule type="expression" dxfId="22" priority="34">
      <formula>IF(OR($V$5="",$V$5="NO"),FALSE,TRUE)</formula>
    </cfRule>
  </conditionalFormatting>
  <conditionalFormatting sqref="AS414:AS422 AT414:AT421">
    <cfRule type="containsText" dxfId="21" priority="31" stopIfTrue="1" operator="containsText" text="3">
      <formula>NOT(ISERROR(SEARCH("3",AS414)))</formula>
    </cfRule>
    <cfRule type="containsText" dxfId="20" priority="32" stopIfTrue="1" operator="containsText" text="3">
      <formula>NOT(ISERROR(SEARCH("3",AS414)))</formula>
    </cfRule>
    <cfRule type="containsText" dxfId="19" priority="33" stopIfTrue="1" operator="containsText" text="1">
      <formula>NOT(ISERROR(SEARCH("1",AS414)))</formula>
    </cfRule>
  </conditionalFormatting>
  <conditionalFormatting sqref="P414:P422">
    <cfRule type="expression" dxfId="18" priority="30">
      <formula>IF(OR($V$5="",$V$5="NO"),FALSE,TRUE)</formula>
    </cfRule>
  </conditionalFormatting>
  <conditionalFormatting sqref="P423:P426">
    <cfRule type="expression" dxfId="17" priority="29">
      <formula>IF(OR($V$5="",$V$5="NO"),FALSE,TRUE)</formula>
    </cfRule>
  </conditionalFormatting>
  <conditionalFormatting sqref="P423:P426">
    <cfRule type="containsText" dxfId="16" priority="26" stopIfTrue="1" operator="containsText" text="3">
      <formula>NOT(ISERROR(SEARCH("3",P423)))</formula>
    </cfRule>
    <cfRule type="containsText" dxfId="15" priority="27" stopIfTrue="1" operator="containsText" text="3">
      <formula>NOT(ISERROR(SEARCH("3",P423)))</formula>
    </cfRule>
    <cfRule type="containsText" dxfId="14" priority="28" stopIfTrue="1" operator="containsText" text="1">
      <formula>NOT(ISERROR(SEARCH("1",P423)))</formula>
    </cfRule>
  </conditionalFormatting>
  <conditionalFormatting sqref="AT423:AT427">
    <cfRule type="expression" dxfId="13" priority="25">
      <formula>IF(OR($V$5="",$V$5="NO"),FALSE,TRUE)</formula>
    </cfRule>
  </conditionalFormatting>
  <conditionalFormatting sqref="AT423:AT427">
    <cfRule type="containsText" dxfId="12" priority="22" stopIfTrue="1" operator="containsText" text="3">
      <formula>NOT(ISERROR(SEARCH("3",AT423)))</formula>
    </cfRule>
    <cfRule type="containsText" dxfId="11" priority="23" stopIfTrue="1" operator="containsText" text="3">
      <formula>NOT(ISERROR(SEARCH("3",AT423)))</formula>
    </cfRule>
    <cfRule type="containsText" dxfId="10" priority="24" stopIfTrue="1" operator="containsText" text="1">
      <formula>NOT(ISERROR(SEARCH("1",AT423)))</formula>
    </cfRule>
  </conditionalFormatting>
  <conditionalFormatting sqref="AW407 AS405">
    <cfRule type="containsText" dxfId="9" priority="19" stopIfTrue="1" operator="containsText" text="3">
      <formula>NOT(ISERROR(SEARCH("3",AS405)))</formula>
    </cfRule>
    <cfRule type="containsText" dxfId="8" priority="20" stopIfTrue="1" operator="containsText" text="3">
      <formula>NOT(ISERROR(SEARCH("3",AS405)))</formula>
    </cfRule>
    <cfRule type="containsText" dxfId="7" priority="21" stopIfTrue="1" operator="containsText" text="1">
      <formula>NOT(ISERROR(SEARCH("1",AS405)))</formula>
    </cfRule>
  </conditionalFormatting>
  <conditionalFormatting sqref="P29:P30">
    <cfRule type="expression" dxfId="6" priority="13">
      <formula>IF(OR($V$5="",$V$5="NO"),FALSE,TRUE)</formula>
    </cfRule>
  </conditionalFormatting>
  <conditionalFormatting sqref="P36">
    <cfRule type="expression" dxfId="5" priority="6">
      <formula>IF(OR($V$5="",$V$5="NO"),FALSE,TRUE)</formula>
    </cfRule>
  </conditionalFormatting>
  <conditionalFormatting sqref="P18:P19">
    <cfRule type="expression" dxfId="4" priority="7">
      <formula>IF(OR($V$5="",$V$5="NO"),FALSE,TRUE)</formula>
    </cfRule>
  </conditionalFormatting>
  <conditionalFormatting sqref="N18 N27 N36 N45 N54 N63 N72 N81 N90 N99 N108 N117 N126 N135 N144 N153 N162 N171 N180 N189 N198 N207 N216 N225 N234 N243 N252 N261 N270 N279 N288 N297 N306 N315 N324 N333 N342 N351 N360 N369 N378 N387 N396 N405 N414 N423 N432">
    <cfRule type="cellIs" dxfId="3" priority="1" operator="equal">
      <formula>"Zona de Riesgo Baja"</formula>
    </cfRule>
    <cfRule type="cellIs" dxfId="2" priority="2" operator="equal">
      <formula>"Zona de Riesgo Moderada"</formula>
    </cfRule>
    <cfRule type="cellIs" dxfId="1" priority="3" operator="equal">
      <formula>"Zona de Riesgo Alta"</formula>
    </cfRule>
    <cfRule type="cellIs" dxfId="0" priority="4" operator="equal">
      <formula>"Zona de Riesgo Extrema"</formula>
    </cfRule>
  </conditionalFormatting>
  <dataValidations disablePrompts="1" xWindow="1150" yWindow="257" count="38">
    <dataValidation allowBlank="1" showInputMessage="1" showErrorMessage="1" promptTitle="Selecciones el Tipo de Factor" prompt="_x000a_Opciones de Selección:_x000a__x000a_Factor Interno_x000a_Factor Externo_x000a_Factor del Proceso" sqref="C8 C329:C332 C270:C271 C32:C35 C17"/>
    <dataValidation type="list" allowBlank="1" showInputMessage="1" showErrorMessage="1" promptTitle="Seleccione el tipo de Factor" prompt="_x000a_Opciones de Selección:_x000a__x000a_Factor Interno_x000a_Factor Externo_x000a_Factor del Proceso" sqref="C157:C198 C333 C337:C440 C130:C153 C200:C224 C229:C232 C226 C234:C260 C265:C269 C275:C287 C289:C296 C298:C305 C307:C314 C316:C328 C12:C16 C18 C9 C36 C38:C126 C22:C29">
      <formula1>Factor</formula1>
    </dataValidation>
    <dataValidation type="list" allowBlank="1" showInputMessage="1" showErrorMessage="1" promptTitle="Sellecione el Tipo de Factor" prompt="_x000a_Opciones de Selección:_x000a__x000a_Factor Interno_x000a_Factor Externo_x000a_Factor del Proceso" sqref="C334 C127 C154 C199 C225 C233 C227 C261:C262 C288 C297 C306 C315 C19 C10 C30:C31 C37">
      <formula1>Factor</formula1>
    </dataValidation>
    <dataValidation type="list" allowBlank="1" showInputMessage="1" showErrorMessage="1" promptTitle="Sellecione el tipo de Factor" prompt="_x000a_Opciones de Selección:_x000a__x000a_Factor Interno_x000a_Factor Externo_x000a_Factor del Proceso" sqref="C128 C155 C335 C11 C20">
      <formula1>Factor</formula1>
    </dataValidation>
    <dataValidation type="list" allowBlank="1" showInputMessage="1" showErrorMessage="1" promptTitle="Selleccione el tipo de Factor" prompt="_x000a_Opciones de Selección:_x000a__x000a_Factor Interno_x000a_Factor Externo_x000a_Factor del Proceso" sqref="C336 C129 C156 C228 C21">
      <formula1>Factor</formula1>
    </dataValidation>
    <dataValidation allowBlank="1" showInputMessage="1" showErrorMessage="1" prompt="Describa el control determinado para el riesgo identificado" sqref="P8:S8 U8 W8 Y8 AA8 AC8 AE8 AQ8:AR8 AG8:AJ8 AQ324:AQ330 CM9 P324:P329 AL8"/>
    <dataValidation type="whole" allowBlank="1" showInputMessage="1" showErrorMessage="1" promptTitle="Probabilidad de Riesgo" prompt="Digite valor de Probabilidad entre 1 y 5" sqref="H54:H440 H9 H18:H36">
      <formula1>1</formula1>
      <formula2>5</formula2>
    </dataValidation>
    <dataValidation allowBlank="1" showInputMessage="1" showErrorMessage="1" promptTitle="Seleccione la Clasificación" prompt="_x000a_Segun el Tipo de Factor elegido defina su clasificación entre los elementos que aparecen." sqref="D8 D424 D270 D315 D329:D332 D32:D35 D17"/>
    <dataValidation allowBlank="1" showInputMessage="1" showErrorMessage="1" promptTitle="CAUSAS:" prompt="_x000a_Son los medios, las circunstancias y agentes generadores de riesgo. Los agentes generadores que se entienden como todos los sujetos u objetos que tienen la capacidad de originar un riesgo." sqref="E407 E137:E144 E148:E224 E227 G234 E229:E262 E265:E270 E275:E332 E334:E341 E379 E370:E377 E361:E368 E352:E359 E343:E350 E409:E418 E426:E440 E420:E423 E381:E404 E14:E135 E8:E12"/>
    <dataValidation allowBlank="1" showInputMessage="1" showErrorMessage="1" promptTitle="IDENTIFICACION DEL RIESGO" prompt="_x000a_Errores Frecuentes en la Identificación del Riesgo:_x000a__x000a_1. Referencia Circular._x000a_2. Identificar Efectos, no Causas._x000a_3. Controles Inefectivos." sqref="F261 F432 F270 F279 F288 F297 F306 F315 F198 F144:F147 F153 F162 F171 F180:F183 F189 F216 F207 F405 F342 F423 F351:F354 F225 F234 F243 F252 F360 F414 F8:F9 F324:F333 F18 F126 F135"/>
    <dataValidation type="list" allowBlank="1" showInputMessage="1" showErrorMessage="1" promptTitle="Digite el Nivel de Impacto" prompt="El nivel de Impacto se determina de 1 a 5 en donde:_x000a__x000a_5 - Catastrófico_x000a_4 - Mayor_x000a_3 - Moderado_x000a_2 - Menos_x000a_1 - Insignificante" sqref="K405:K440 K54:K332 K9 K18:K36">
      <formula1>$BZ$11:$BZ$15</formula1>
    </dataValidation>
    <dataValidation type="list" allowBlank="1" showInputMessage="1" showErrorMessage="1" promptTitle="Seleccione la Clasificación" prompt="_x000a_Segun el Tipo de Factor elegido defina su clasificación entre los elementos que aparecen." sqref="D41 D407:D423 D265:D269 D275:D314 D316:D328 D425:D440 D333:D405 D45:D262 D36:D38 D9:D16 D18:D31">
      <formula1>INDIRECT(C9)</formula1>
    </dataValidation>
    <dataValidation type="list" allowBlank="1" showInputMessage="1" showErrorMessage="1" sqref="Q228:Q233 Q236:Q242 Q247:Q251 Q265:Q269 Q256:Q260 Q275:Q278 Q284:Q287 Q289:Q296 Q298:Q305 Q307:Q314 Q316:Q323 Q330:Q332 Q427:Q440">
      <formula1>$CM$10:$CM$14</formula1>
    </dataValidation>
    <dataValidation allowBlank="1" showInputMessage="1" showErrorMessage="1" promptTitle="Digite el Nivel de Impacto" prompt="El nivel de Impacto se determina de 1 a 5 en donde:_x000a__x000a_5 - Catastrófico_x000a_4 - Mayor_x000a_3 - Moderado_x000a_2 - Menos_x000a_1 - Insignificante" sqref="AL9 AM18:AM440"/>
    <dataValidation type="list" allowBlank="1" showInputMessage="1" showErrorMessage="1" sqref="Q283 Q53 Q58:Q62 Q67:Q71 Q76:Q80 Q85:Q89 Q98 Q270:Q272 Q261:Q263 Q9:Q17 Q20:Q26 Q29:Q35 Q38:Q44">
      <formula1>$CM$10:$CM$16</formula1>
    </dataValidation>
    <dataValidation type="list" allowBlank="1" showInputMessage="1" showErrorMessage="1" sqref="AQ29:AQ35 AQ38:AQ44 AQ21:AQ26 AQ229 AR9:AR440">
      <formula1>$BR$10:$BR$13</formula1>
    </dataValidation>
    <dataValidation type="list" allowBlank="1" showInputMessage="1" showErrorMessage="1" sqref="Q198:Q224">
      <formula1>$CC$10:$CC$16</formula1>
    </dataValidation>
    <dataValidation type="list" allowBlank="1" showInputMessage="1" showErrorMessage="1" sqref="P224">
      <formula1>$CB$10:$CB$11</formula1>
    </dataValidation>
    <dataValidation type="list" allowBlank="1" showInputMessage="1" showErrorMessage="1" sqref="P197 P152">
      <formula1>$CB$9:$CB$10</formula1>
    </dataValidation>
    <dataValidation type="list" allowBlank="1" showInputMessage="1" showErrorMessage="1" sqref="Q279:Q282 Q54:Q57 Q63:Q66 Q99:Q197 Q81:Q84 Q90:Q97 Q72:Q75 Q48:Q52">
      <formula1>$CC$9:$CC$15</formula1>
    </dataValidation>
    <dataValidation type="list" allowBlank="1" showInputMessage="1" showErrorMessage="1" sqref="Q226:Q227 Q234:Q235">
      <formula1>$CE$10:$CE$16</formula1>
    </dataValidation>
    <dataValidation type="list" allowBlank="1" showInputMessage="1" showErrorMessage="1" sqref="Q243:Q246 Q252:Q254 Q288 Q297 Q306 Q315 Q45:Q47 Q18:Q19 Q27:Q28 Q36:Q37">
      <formula1>$CM$10:$CM$12</formula1>
    </dataValidation>
    <dataValidation type="list" allowBlank="1" showInputMessage="1" showErrorMessage="1" sqref="Q324:Q329">
      <formula1>$CE$19:$CE$26</formula1>
    </dataValidation>
    <dataValidation type="list" allowBlank="1" showInputMessage="1" showErrorMessage="1" promptTitle="Digite el Nivel de Impacto" prompt="El nivel de Impacto se determina de 1 a 5 en donde:_x000a__x000a_5 - Catastrófico_x000a_4 - Mayor_x000a_3 - Moderado_x000a_2 - Menos_x000a_1 - Insignificante" sqref="K333:K404">
      <formula1>$BP$20:$BP$25</formula1>
    </dataValidation>
    <dataValidation type="list" allowBlank="1" showInputMessage="1" showErrorMessage="1" sqref="P359">
      <formula1>$CB$19:$CB$20</formula1>
    </dataValidation>
    <dataValidation type="list" allowBlank="1" showInputMessage="1" showErrorMessage="1" sqref="Q333:Q404">
      <formula1>$CC$19:$CC$26</formula1>
    </dataValidation>
    <dataValidation type="textLength" operator="lessThanOrEqual" showInputMessage="1" showErrorMessage="1" errorTitle="Contenido Campo" error="Indique SI existe o NO control_x000a_si NO existe, no permite el ingreso de datos_x000a_si SI existe, maximo 100 caracteres" sqref="P333:P334">
      <formula1>IF(OR(O333="NO",O333=""),0,100)</formula1>
    </dataValidation>
    <dataValidation type="list" allowBlank="1" showInputMessage="1" showErrorMessage="1" sqref="Q417:Q418 Q406:Q409">
      <formula1>$CM$10:$CM$13</formula1>
    </dataValidation>
    <dataValidation type="list" allowBlank="1" showInputMessage="1" showErrorMessage="1" sqref="Q425:Q426">
      <formula1>$CM$10:$CM$18</formula1>
    </dataValidation>
    <dataValidation type="list" allowBlank="1" showInputMessage="1" showErrorMessage="1" promptTitle="Seleccione la Clasificación" prompt="_x000a_Segun el Tipo de Factor elegido defina su clasificación entre los elementos que aparecen." sqref="D39">
      <formula1>INDIRECT(C47)</formula1>
    </dataValidation>
    <dataValidation type="list" allowBlank="1" showInputMessage="1" showErrorMessage="1" promptTitle="Seleccione la Clasificación" prompt="_x000a_Segun el Tipo de Factor elegido defina su clasificación entre los elementos que aparecen." sqref="D40">
      <formula1>INDIRECT(C47)</formula1>
    </dataValidation>
    <dataValidation type="list" allowBlank="1" showInputMessage="1" showErrorMessage="1" promptTitle="Seleccione la Clasificación" prompt="_x000a_Segun el Tipo de Factor elegido defina su clasificación entre los elementos que aparecen." sqref="D42">
      <formula1>INDIRECT(C47)</formula1>
    </dataValidation>
    <dataValidation type="list" allowBlank="1" showInputMessage="1" showErrorMessage="1" promptTitle="Seleccione la Clasificación" prompt="_x000a_Segun el Tipo de Factor elegido defina su clasificación entre los elementos que aparecen." sqref="D43">
      <formula1>INDIRECT(C47)</formula1>
    </dataValidation>
    <dataValidation type="list" allowBlank="1" showInputMessage="1" showErrorMessage="1" promptTitle="Seleccione la Clasificación" prompt="_x000a_Segun el Tipo de Factor elegido defina su clasificación entre los elementos que aparecen." sqref="D44">
      <formula1>INDIRECT(C47)</formula1>
    </dataValidation>
    <dataValidation type="list" allowBlank="1" showInputMessage="1" showErrorMessage="1" sqref="R9:R440">
      <formula1>$CO$10:$CO$11</formula1>
    </dataValidation>
    <dataValidation type="list" allowBlank="1" showInputMessage="1" showErrorMessage="1" sqref="AA9:AA440 S9:S440 Y9:Y440 W9:W440 U9:U440 AE9:AE440 AC9:AC440">
      <formula1>$CQ$10:$CQ$11</formula1>
    </dataValidation>
    <dataValidation type="list" allowBlank="1" showInputMessage="1" showErrorMessage="1" sqref="O9:O440">
      <formula1>$DD$10:$DD$12</formula1>
    </dataValidation>
    <dataValidation showInputMessage="1" showErrorMessage="1" promptTitle="Probabilidad de Riesgo" prompt="Digite valor de Probabilidad entre 1 y 5" sqref="AJ9 AJ18:AJ440"/>
  </dataValidations>
  <pageMargins left="0.70866141732283472" right="0.70866141732283472" top="0.74803149606299213" bottom="0.74803149606299213" header="0.31496062992125984" footer="0.31496062992125984"/>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3"/>
  <sheetViews>
    <sheetView topLeftCell="A16" zoomScale="40" zoomScaleNormal="40" workbookViewId="0">
      <selection activeCell="E43" sqref="E43"/>
    </sheetView>
  </sheetViews>
  <sheetFormatPr baseColWidth="10" defaultRowHeight="26.25" x14ac:dyDescent="0.4"/>
  <cols>
    <col min="1" max="1" width="11.42578125" style="221"/>
    <col min="2" max="2" width="3.5703125" customWidth="1"/>
    <col min="4" max="4" width="18.28515625" customWidth="1"/>
    <col min="5" max="5" width="11.7109375" customWidth="1"/>
    <col min="6" max="6" width="20" customWidth="1"/>
    <col min="40" max="42" width="11.42578125" hidden="1" customWidth="1"/>
    <col min="43" max="44" width="11.42578125" style="108"/>
  </cols>
  <sheetData>
    <row r="1" spans="1:46" x14ac:dyDescent="0.4">
      <c r="AH1" s="23"/>
      <c r="AI1" s="23"/>
      <c r="AJ1" s="23"/>
      <c r="AK1" s="23"/>
      <c r="AL1" s="23"/>
      <c r="AM1" s="23"/>
      <c r="AN1" s="23"/>
      <c r="AO1" s="23"/>
      <c r="AP1" s="23"/>
      <c r="AQ1" s="107"/>
      <c r="AR1" s="107"/>
      <c r="AS1" s="23"/>
      <c r="AT1" s="23"/>
    </row>
    <row r="2" spans="1:46" x14ac:dyDescent="0.4">
      <c r="C2" s="705" t="s">
        <v>26</v>
      </c>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26"/>
      <c r="AJ2" s="26"/>
      <c r="AK2" s="26"/>
      <c r="AL2" s="26"/>
      <c r="AM2" s="26"/>
      <c r="AN2" s="26"/>
      <c r="AO2" s="26"/>
      <c r="AP2" s="26"/>
    </row>
    <row r="3" spans="1:46" x14ac:dyDescent="0.4">
      <c r="E3" s="706">
        <v>1</v>
      </c>
      <c r="F3" s="706"/>
      <c r="G3" s="706"/>
      <c r="H3" s="706"/>
      <c r="I3" s="706"/>
      <c r="J3" s="706"/>
      <c r="K3" s="706">
        <v>2</v>
      </c>
      <c r="L3" s="706"/>
      <c r="M3" s="706"/>
      <c r="N3" s="706"/>
      <c r="O3" s="706"/>
      <c r="P3" s="706"/>
      <c r="Q3" s="706">
        <v>3</v>
      </c>
      <c r="R3" s="706"/>
      <c r="S3" s="706"/>
      <c r="T3" s="706"/>
      <c r="U3" s="706"/>
      <c r="V3" s="106"/>
      <c r="W3" s="706">
        <v>4</v>
      </c>
      <c r="X3" s="706"/>
      <c r="Y3" s="706"/>
      <c r="Z3" s="706"/>
      <c r="AA3" s="706"/>
      <c r="AB3" s="106"/>
      <c r="AC3" s="706">
        <v>5</v>
      </c>
      <c r="AD3" s="706"/>
      <c r="AE3" s="706"/>
      <c r="AF3" s="706"/>
      <c r="AG3" s="706"/>
      <c r="AH3" s="706"/>
    </row>
    <row r="4" spans="1:46" ht="26.25" customHeight="1" x14ac:dyDescent="0.4">
      <c r="C4" s="710"/>
      <c r="D4" s="710"/>
      <c r="E4" s="708" t="s">
        <v>86</v>
      </c>
      <c r="F4" s="708"/>
      <c r="G4" s="708"/>
      <c r="H4" s="708"/>
      <c r="I4" s="708"/>
      <c r="J4" s="708"/>
      <c r="K4" s="708" t="s">
        <v>87</v>
      </c>
      <c r="L4" s="708"/>
      <c r="M4" s="708"/>
      <c r="N4" s="708"/>
      <c r="O4" s="708"/>
      <c r="P4" s="708"/>
      <c r="Q4" s="708" t="s">
        <v>83</v>
      </c>
      <c r="R4" s="708"/>
      <c r="S4" s="708"/>
      <c r="T4" s="708"/>
      <c r="U4" s="708"/>
      <c r="V4" s="708"/>
      <c r="W4" s="708" t="s">
        <v>88</v>
      </c>
      <c r="X4" s="708"/>
      <c r="Y4" s="708"/>
      <c r="Z4" s="708"/>
      <c r="AA4" s="708"/>
      <c r="AB4" s="708"/>
      <c r="AC4" s="708" t="s">
        <v>89</v>
      </c>
      <c r="AD4" s="708"/>
      <c r="AE4" s="708"/>
      <c r="AF4" s="708"/>
      <c r="AG4" s="708"/>
      <c r="AH4" s="708"/>
    </row>
    <row r="5" spans="1:46" ht="27" thickBot="1" x14ac:dyDescent="0.45">
      <c r="C5" s="720"/>
      <c r="D5" s="720"/>
    </row>
    <row r="6" spans="1:46" ht="39.75" customHeight="1" x14ac:dyDescent="0.4">
      <c r="A6" s="703" t="s">
        <v>25</v>
      </c>
      <c r="E6" s="62" t="str">
        <f>IF(CONCATENATE(C$7,E$3)=Matriz!$J$9,CONCATENATE(Matriz!A9," - P1 I1"),"")</f>
        <v/>
      </c>
      <c r="F6" s="110" t="str">
        <f>IF(CONCATENATE(C$7,E$3)=Matriz!$J$81,CONCATENATE(Matriz!A81," - P1 I1"),"")</f>
        <v/>
      </c>
      <c r="G6" s="63" t="str">
        <f>IF(CONCATENATE(C$7,E$3)=Matriz!$J$153,CONCATENATE(Matriz!A153," - P1 I1"),"")</f>
        <v/>
      </c>
      <c r="H6" s="63" t="str">
        <f>IF(CONCATENATE(C$7,E$3)=Matriz!$J$225,CONCATENATE(Matriz!A225," - P1 I1"),"")</f>
        <v/>
      </c>
      <c r="I6" s="110" t="str">
        <f>IF(CONCATENATE(C$7,E$3)=Matriz!$J$297,CONCATENATE(Matriz!A297," - P1 I1"),"")</f>
        <v/>
      </c>
      <c r="J6" s="63" t="str">
        <f>IF(CONCATENATE(C$7,E$3)=Matriz!$J$369,CONCATENATE(Matriz!A369," - P1 I1"),"")</f>
        <v/>
      </c>
      <c r="K6" s="62" t="str">
        <f>IF(CONCATENATE(C$7,K$3)=Matriz!$J$9,CONCATENATE(Matriz!A9," - P1 I2"),"")</f>
        <v/>
      </c>
      <c r="L6" s="110" t="str">
        <f>IF(CONCATENATE(C$7,K$3)=Matriz!$J$81,CONCATENATE(Matriz!A78," - P1 I2"),"")</f>
        <v/>
      </c>
      <c r="M6" s="63" t="str">
        <f>IF(CONCATENATE(C$7,K$3)=Matriz!$J$153,CONCATENATE(Matriz!A153," - P1 I2"),"")</f>
        <v/>
      </c>
      <c r="N6" s="63" t="str">
        <f>IF(CONCATENATE(C$7,K$3)=Matriz!$J$225,CONCATENATE(Matriz!A225," - P1 I2"),"")</f>
        <v/>
      </c>
      <c r="O6" s="63" t="str">
        <f>IF(CONCATENATE(C$7,K$3)=Matriz!$J$297,CONCATENATE(Matriz!A297," - P1 I2"),"")</f>
        <v/>
      </c>
      <c r="P6" s="63" t="str">
        <f>IF(CONCATENATE(C$7,K$3)=Matriz!$J$369,CONCATENATE(Matriz!A369," - P1 I2"),"")</f>
        <v/>
      </c>
      <c r="Q6" s="65" t="str">
        <f>IF(CONCATENATE(C$7,Q$3)=Matriz!$J$9,CONCATENATE(Matriz!A9," - P1 I3"),"")</f>
        <v/>
      </c>
      <c r="R6" s="112" t="str">
        <f>IF(CONCATENATE(C$7,Q$3)=Matriz!$J$81,CONCATENATE(Matriz!A81," - P1 I3"),"")</f>
        <v/>
      </c>
      <c r="S6" s="66" t="str">
        <f>IF(CONCATENATE(C$7,Q$3)=Matriz!$J$153,CONCATENATE(Matriz!A153," - P1 I3"),"")</f>
        <v/>
      </c>
      <c r="T6" s="66" t="str">
        <f>IF(CONCATENATE(C$7,Q$3)=Matriz!$J$225,CONCATENATE(Matriz!A225," - P1 I3"),"")</f>
        <v/>
      </c>
      <c r="U6" s="112" t="str">
        <f>IF(CONCATENATE(C$7,Q$3)=Matriz!$J$297,CONCATENATE(Matriz!A297," - P1 I3"),"")</f>
        <v/>
      </c>
      <c r="V6" s="66" t="str">
        <f>IF(CONCATENATE(C$7,Q$3)=Matriz!$J$369,CONCATENATE(Matriz!A369," - P1 I3"),"")</f>
        <v/>
      </c>
      <c r="W6" s="70" t="str">
        <f>IF(CONCATENATE(C$7,W$3)=Matriz!$J$9,CONCATENATE(Matriz!A9," - P1 I4"),"")</f>
        <v/>
      </c>
      <c r="X6" s="113" t="str">
        <f>IF(CONCATENATE(C$7,W$3)=Matriz!$J$81,CONCATENATE(Matriz!A81," - P1 I4"),"")</f>
        <v/>
      </c>
      <c r="Y6" s="71" t="str">
        <f>IF(CONCATENATE(C$7,W$3)=Matriz!$J$153,CONCATENATE(Matriz!A153," - P1 I4"),"")</f>
        <v/>
      </c>
      <c r="Z6" s="71" t="str">
        <f>IF(CONCATENATE(C$7,W$3)=Matriz!$J$225,CONCATENATE(Matriz!A225," - P1 I4"),"")</f>
        <v/>
      </c>
      <c r="AA6" s="113" t="str">
        <f>IF(CONCATENATE(C$7,W$3)=Matriz!$J$297,CONCATENATE(Matriz!A297," - P1 I4"),"")</f>
        <v/>
      </c>
      <c r="AB6" s="71" t="str">
        <f>IF(CONCATENATE(C$7,W$3)=Matriz!$J$369,CONCATENATE(Matriz!A369," - P1 I4"),"")</f>
        <v/>
      </c>
      <c r="AC6" s="70" t="str">
        <f>IF(CONCATENATE(C$7,AC$3)=Matriz!$J$9,CONCATENATE(Matriz!A9," - P1 I5"),"")</f>
        <v/>
      </c>
      <c r="AD6" s="113" t="str">
        <f>IF(CONCATENATE(C$7,AC$3)=Matriz!$J$81,CONCATENATE(Matriz!A81," - P1 I5"),"")</f>
        <v/>
      </c>
      <c r="AE6" s="71" t="str">
        <f>IF(CONCATENATE(C$7,AC$3)=Matriz!$J$153,CONCATENATE(Matriz!A153," - P1 I5"),"")</f>
        <v/>
      </c>
      <c r="AF6" s="113" t="str">
        <f>IF(CONCATENATE(C$7,AC$3)=Matriz!$J$225,CONCATENATE(Matriz!A225," - P1 I5"),"")</f>
        <v/>
      </c>
      <c r="AG6" s="113" t="str">
        <f>IF(CONCATENATE(C$7,AC$3)=Matriz!$J$297,CONCATENATE(Matriz!A297," - P1 I5"),"")</f>
        <v/>
      </c>
      <c r="AH6" s="94" t="str">
        <f>IF(CONCATENATE(C$7,AC$3)=Matriz!$J$369,CONCATENATE(Matriz!A369," - P1 I5"),"")</f>
        <v/>
      </c>
      <c r="AI6" s="15"/>
      <c r="AJ6" s="15"/>
      <c r="AK6" s="15"/>
      <c r="AN6" s="98">
        <v>9</v>
      </c>
      <c r="AO6" s="98">
        <v>1</v>
      </c>
      <c r="AP6" s="98">
        <f>AO6*AN6</f>
        <v>9</v>
      </c>
    </row>
    <row r="7" spans="1:46" ht="39.75" customHeight="1" x14ac:dyDescent="0.4">
      <c r="A7" s="703"/>
      <c r="C7" s="707">
        <v>1</v>
      </c>
      <c r="D7" s="704" t="s">
        <v>81</v>
      </c>
      <c r="E7" s="64" t="str">
        <f>IF(CONCATENATE(C$7,E$3)=Matriz!$J$18,CONCATENATE(Matriz!A18," - P1 I1"),"")</f>
        <v/>
      </c>
      <c r="F7" s="28" t="str">
        <f>IF(CONCATENATE(C$7,E$3)=Matriz!$J$90,CONCATENATE(Matriz!A90," - P1 I1"),"")</f>
        <v/>
      </c>
      <c r="G7" s="31" t="str">
        <f>IF(CONCATENATE(C$7,E$3)=Matriz!$J$162,CONCATENATE(Matriz!A162," - P1 I1"),"")</f>
        <v/>
      </c>
      <c r="H7" s="28" t="str">
        <f>IF(CONCATENATE(C$7,E$3)=Matriz!$J$234,CONCATENATE(Matriz!A234," - P1 I1"),"")</f>
        <v/>
      </c>
      <c r="I7" s="31" t="str">
        <f>IF(CONCATENATE(C$7,E$3)=Matriz!$J$306,CONCATENATE(Matriz!A306," - P1 I1"),"")</f>
        <v/>
      </c>
      <c r="J7" s="28" t="str">
        <f>IF(CONCATENATE(C$7,E$3)=Matriz!$J$378,CONCATENATE(Matriz!A378," - P1 I1"),"")</f>
        <v/>
      </c>
      <c r="K7" s="64" t="str">
        <f>IF(CONCATENATE(C$7,K$3)=Matriz!$J$18,CONCATENATE(Matriz!A18," - P1 I2"),"")</f>
        <v/>
      </c>
      <c r="L7" s="28" t="str">
        <f>IF(CONCATENATE(C$7,K$3)=Matriz!$J$90,CONCATENATE(Matriz!A90," - P1 I2"),"")</f>
        <v/>
      </c>
      <c r="M7" s="31" t="str">
        <f>IF(CONCATENATE(C$7,K$3)=Matriz!$J$162,CONCATENATE(Matriz!A162," - P1 I2"),"")</f>
        <v/>
      </c>
      <c r="N7" s="28" t="str">
        <f>IF(CONCATENATE(C$7,K$3)=Matriz!$J$234,CONCATENATE(Matriz!A234," - P1 I2"),"")</f>
        <v/>
      </c>
      <c r="O7" s="31" t="str">
        <f>IF(CONCATENATE(C$7,K$3)=Matriz!$J$306,CONCATENATE(Matriz!A306," - P1 I2"),"")</f>
        <v/>
      </c>
      <c r="P7" s="31" t="str">
        <f>IF(CONCATENATE(C$7,K$3)=Matriz!$J$378,CONCATENATE(Matriz!A378," - P1 I2"),"")</f>
        <v/>
      </c>
      <c r="Q7" s="67" t="str">
        <f>IF(CONCATENATE(C$7,Q$3)=Matriz!$J$18,CONCATENATE(Matriz!A18," - P1 I3"),"")</f>
        <v/>
      </c>
      <c r="R7" s="29" t="str">
        <f>IF(CONCATENATE(C$7,Q$3)=Matriz!$J$90,CONCATENATE(Matriz!A90," - P1 I3"),"")</f>
        <v/>
      </c>
      <c r="S7" s="33" t="str">
        <f>IF(CONCATENATE(C$7,Q$3)=Matriz!$J$162,CONCATENATE(Matriz!A162," - P1 I3"),"")</f>
        <v/>
      </c>
      <c r="T7" s="33" t="str">
        <f>IF(CONCATENATE(C$7,Q$3)=Matriz!$J$234,CONCATENATE(Matriz!A234," - P1 I3"),"")</f>
        <v/>
      </c>
      <c r="U7" s="33" t="str">
        <f>IF(CONCATENATE(C$7,Q$3)=Matriz!$J$306,CONCATENATE(Matriz!A306," - P1 I3"),"")</f>
        <v/>
      </c>
      <c r="V7" s="29" t="str">
        <f>IF(CONCATENATE(C$7,Q$3)=Matriz!$J$378,CONCATENATE(Matriz!A378," - P1 I3"),"")</f>
        <v/>
      </c>
      <c r="W7" s="73" t="str">
        <f>IF(CONCATENATE(C$7,W$3)=Matriz!$J$18,CONCATENATE(Matriz!A18," - P1 I4"),"")</f>
        <v/>
      </c>
      <c r="X7" s="30" t="str">
        <f>IF(CONCATENATE(C$7,W$3)=Matriz!$J$90,CONCATENATE(Matriz!A90," - P1 I4"),"")</f>
        <v/>
      </c>
      <c r="Y7" s="34" t="str">
        <f>IF(CONCATENATE(C$7,W$3)=Matriz!$J$162,CONCATENATE(Matriz!A162," - P1 I4"),"")</f>
        <v/>
      </c>
      <c r="Z7" s="34" t="str">
        <f>IF(CONCATENATE(C$7,W$3)=Matriz!$J$234,CONCATENATE(Matriz!A234," - P1 I4"),"")</f>
        <v/>
      </c>
      <c r="AA7" s="34" t="str">
        <f>IF(CONCATENATE(C$7,W$3)=Matriz!$J$306,CONCATENATE(Matriz!A306," - P1 I4"),"")</f>
        <v/>
      </c>
      <c r="AB7" s="30" t="str">
        <f>IF(CONCATENATE(C$7,W$3)=Matriz!$J$378,CONCATENATE(Matriz!A378," - P1 I4"),"")</f>
        <v/>
      </c>
      <c r="AC7" s="73" t="str">
        <f>IF(CONCATENATE(C$7,AC$3)=Matriz!$J$18,CONCATENATE(Matriz!A18," - P1 I5"),"")</f>
        <v/>
      </c>
      <c r="AD7" s="30" t="str">
        <f>IF(CONCATENATE(C$7,AC$3)=Matriz!$J$90,CONCATENATE(Matriz!A90," - P1 I5"),"")</f>
        <v/>
      </c>
      <c r="AE7" s="34" t="str">
        <f>IF(CONCATENATE(C$7,AC$3)=Matriz!$J$162,CONCATENATE(Matriz!A162," - P1 I5"),"")</f>
        <v/>
      </c>
      <c r="AF7" s="30" t="str">
        <f>IF(CONCATENATE(C$7,AC$3)=Matriz!$J$234,CONCATENATE(Matriz!A234," - P1 I5"),"")</f>
        <v/>
      </c>
      <c r="AG7" s="34" t="str">
        <f>IF(CONCATENATE(C$7,AC$3)=Matriz!$J$306,CONCATENATE(Matriz!A306," - P1 I5"),"")</f>
        <v/>
      </c>
      <c r="AH7" s="95" t="str">
        <f>IF(CONCATENATE(C$7,AC$3)=Matriz!$J$378,CONCATENATE(Matriz!A378," - P1 I5"),"")</f>
        <v/>
      </c>
      <c r="AI7" s="15"/>
      <c r="AJ7" s="15"/>
      <c r="AK7" s="15"/>
      <c r="AN7" s="98">
        <v>9</v>
      </c>
      <c r="AO7" s="98">
        <v>2</v>
      </c>
      <c r="AP7" s="98">
        <f t="shared" ref="AP7:AP19" si="0">AO7*AN7</f>
        <v>18</v>
      </c>
    </row>
    <row r="8" spans="1:46" ht="39.75" customHeight="1" x14ac:dyDescent="0.4">
      <c r="A8" s="703"/>
      <c r="C8" s="707"/>
      <c r="D8" s="704"/>
      <c r="E8" s="64" t="str">
        <f>IF(CONCATENATE(C$7,E$3)=Matriz!$J$27,CONCATENATE(Matriz!A27," - P1 I1"),"")</f>
        <v/>
      </c>
      <c r="F8" s="28" t="str">
        <f>IF(CONCATENATE(C$7,E$3)=Matriz!$J$99,CONCATENATE(Matriz!A99," - P1 I1"),"")</f>
        <v/>
      </c>
      <c r="G8" s="31" t="str">
        <f>IF(CONCATENATE(C$7,E$3)=Matriz!$J$171,CONCATENATE(Matriz!A171," - P1 I1"),"")</f>
        <v/>
      </c>
      <c r="H8" s="28" t="str">
        <f>IF(CONCATENATE(C$7,E$3)=Matriz!$J$243,CONCATENATE(Matriz!A243," - P1 I1"),"")</f>
        <v/>
      </c>
      <c r="I8" s="31" t="str">
        <f>IF(CONCATENATE(C$7,E$3)=Matriz!$J$315,CONCATENATE(Matriz!A315," - P1 I1"),"")</f>
        <v/>
      </c>
      <c r="J8" s="31" t="str">
        <f>IF(CONCATENATE(C$7,E$3)=Matriz!$J$387,CONCATENATE(Matriz!A387," - P1 I1"),"")</f>
        <v/>
      </c>
      <c r="K8" s="64" t="str">
        <f>IF(CONCATENATE(C$7,K$3)=Matriz!$J$27,CONCATENATE(Matriz!A27," - P1 I2"),"")</f>
        <v/>
      </c>
      <c r="L8" s="28" t="str">
        <f>IF(CONCATENATE(C$7,K$3)=Matriz!$J$99,CONCATENATE(Matriz!A99," - P1 I2"),"")</f>
        <v/>
      </c>
      <c r="M8" s="31" t="str">
        <f>IF(CONCATENATE(C$7,K$3)=Matriz!$J$171,CONCATENATE(Matriz!A171," - P1 I2"),"")</f>
        <v/>
      </c>
      <c r="N8" s="31" t="str">
        <f>IF(CONCATENATE(C$7,K$3)=Matriz!$J$243,CONCATENATE(Matriz!A243," - P1 I2"),"")</f>
        <v/>
      </c>
      <c r="O8" s="31" t="str">
        <f>IF(CONCATENATE(C$7,K$3)=Matriz!$J$315,CONCATENATE(Matriz!A315," - P1 I2"),"")</f>
        <v/>
      </c>
      <c r="P8" s="31" t="str">
        <f>IF(CONCATENATE(C$7,K$3)=Matriz!$J$387,CONCATENATE(Matriz!A387," - P1 I2"),"")</f>
        <v/>
      </c>
      <c r="Q8" s="67" t="str">
        <f>IF(CONCATENATE(C$7,Q$3)=Matriz!$J$27,CONCATENATE(Matriz!A27," - P1 I3"),"")</f>
        <v/>
      </c>
      <c r="R8" s="29" t="str">
        <f>IF(CONCATENATE(C$7,Q$3)=Matriz!$J$99,CONCATENATE(Matriz!A99," - P1 I3"),"")</f>
        <v/>
      </c>
      <c r="S8" s="33" t="str">
        <f>IF(CONCATENATE(C$7,Q$3)=Matriz!$J$171,CONCATENATE(Matriz!A171," - P1 I3"),"")</f>
        <v/>
      </c>
      <c r="T8" s="33" t="str">
        <f>IF(CONCATENATE(C$7,Q$3)=Matriz!$J$243,CONCATENATE(Matriz!A243," - P1 I3"),"")</f>
        <v/>
      </c>
      <c r="U8" s="33" t="str">
        <f>IF(CONCATENATE(C$7,Q$3)=Matriz!$J$315,CONCATENATE(Matriz!A315," - P1 I3"),"")</f>
        <v/>
      </c>
      <c r="V8" s="29" t="str">
        <f>IF(CONCATENATE(C$7,Q$3)=Matriz!$J$387,CONCATENATE(Matriz!A387," - P1 I3"),"")</f>
        <v/>
      </c>
      <c r="W8" s="73" t="str">
        <f>IF(CONCATENATE(C$7,W$3)=Matriz!$J$27,CONCATENATE(Matriz!A27," - P1 I4"),"")</f>
        <v/>
      </c>
      <c r="X8" s="30" t="str">
        <f>IF(CONCATENATE(C$7,W$3)=Matriz!$J$99,CONCATENATE(Matriz!A99," - P1 I4"),"")</f>
        <v/>
      </c>
      <c r="Y8" s="34" t="str">
        <f>IF(CONCATENATE(C$7,W$3)=Matriz!$J$171,CONCATENATE(Matriz!A171," - P1 I4"),"")</f>
        <v/>
      </c>
      <c r="Z8" s="34" t="str">
        <f>IF(CONCATENATE(C$7,W$3)=Matriz!$J$243,CONCATENATE(Matriz!A243," - P1 I4"),"")</f>
        <v/>
      </c>
      <c r="AA8" s="34" t="str">
        <f>IF(CONCATENATE(C$7,W$3)=Matriz!$J$315,CONCATENATE(Matriz!A315," - P1 I4"),"")</f>
        <v/>
      </c>
      <c r="AB8" s="30" t="str">
        <f>IF(CONCATENATE(C$7,W$3)=Matriz!$J$387,CONCATENATE(Matriz!A387," - P1 I4"),"")</f>
        <v/>
      </c>
      <c r="AC8" s="73" t="str">
        <f>IF(CONCATENATE(C$7,AC$3)=Matriz!$J$27,CONCATENATE(Matriz!A27," - P1 I5"),"")</f>
        <v/>
      </c>
      <c r="AD8" s="30" t="str">
        <f>IF(CONCATENATE(C$7,AC$3)=Matriz!$J$99,CONCATENATE(Matriz!A99," - P1 I5"),"")</f>
        <v/>
      </c>
      <c r="AE8" s="34" t="str">
        <f>IF(CONCATENATE(C$7,AC$3)=Matriz!$J$171,CONCATENATE(Matriz!A171," - P1 I5"),"")</f>
        <v/>
      </c>
      <c r="AF8" s="30" t="str">
        <f>IF(CONCATENATE(C$7,AC$3)=Matriz!$J$243,CONCATENATE(Matriz!A243," - P1 I5"),"")</f>
        <v/>
      </c>
      <c r="AG8" s="34" t="str">
        <f>IF(CONCATENATE(C$7,AC$3)=Matriz!$J$315,CONCATENATE(Matriz!A315," - P1 I5"),"")</f>
        <v/>
      </c>
      <c r="AH8" s="95" t="str">
        <f>IF(CONCATENATE(C$7,AC$3)=Matriz!$J$387,CONCATENATE(Matriz!A387," - P1 I5"),"")</f>
        <v/>
      </c>
      <c r="AI8" s="99"/>
      <c r="AJ8" s="15"/>
      <c r="AK8" s="15"/>
      <c r="AN8" s="98">
        <v>9</v>
      </c>
      <c r="AO8" s="98">
        <v>3</v>
      </c>
      <c r="AP8" s="98">
        <f t="shared" si="0"/>
        <v>27</v>
      </c>
    </row>
    <row r="9" spans="1:46" ht="39.75" customHeight="1" x14ac:dyDescent="0.4">
      <c r="A9" s="703"/>
      <c r="C9" s="707"/>
      <c r="D9" s="704"/>
      <c r="E9" s="64" t="str">
        <f>IF(CONCATENATE(C$7,E$3)=Matriz!$J$36,CONCATENATE(Matriz!A36," - P1 I1"),"")</f>
        <v/>
      </c>
      <c r="F9" s="28" t="str">
        <f>IF(CONCATENATE(C$7,E$3)=Matriz!$J$108,CONCATENATE(Matriz!A108," - P1 I1"),"")</f>
        <v/>
      </c>
      <c r="G9" s="28" t="str">
        <f>IF(CONCATENATE(C$7,E$3)=Matriz!$J$180,CONCATENATE(Matriz!A180," - P1 I1"),"")</f>
        <v/>
      </c>
      <c r="H9" s="28" t="str">
        <f>IF(CONCATENATE(C$7,E$3)=Matriz!$J$252,CONCATENATE(Matriz!A252," - P1 I1"),"")</f>
        <v/>
      </c>
      <c r="I9" s="31" t="str">
        <f>IF(CONCATENATE(C$7,E$3)=Matriz!$J$324,CONCATENATE(Matriz!A324," - P1 I1"),"")</f>
        <v/>
      </c>
      <c r="J9" s="31" t="str">
        <f>IF(CONCATENATE(C$7,E$3)=Matriz!$J$396,CONCATENATE(Matriz!A396," - P1 I1"),"")</f>
        <v/>
      </c>
      <c r="K9" s="64" t="str">
        <f>IF(CONCATENATE(C$7,K$3)=Matriz!$J$36,CONCATENATE(Matriz!A36," - P1 I2"),"")</f>
        <v/>
      </c>
      <c r="L9" s="28" t="str">
        <f>IF(CONCATENATE(C$7,K$3)=Matriz!$J$108,CONCATENATE(Matriz!A108," - P1 I2"),"")</f>
        <v/>
      </c>
      <c r="M9" s="28" t="str">
        <f>IF(CONCATENATE(C$7,K$3)=Matriz!$J$180,CONCATENATE(Matriz!A180," - P1 I2"),"")</f>
        <v/>
      </c>
      <c r="N9" s="31" t="str">
        <f>IF(CONCATENATE(C$7,K$3)=Matriz!$J$252,CONCATENATE(Matriz!A252," - P1 I2"),"")</f>
        <v/>
      </c>
      <c r="O9" s="28" t="str">
        <f>IF(CONCATENATE(C$7,K$3)=Matriz!$J$324,CONCATENATE(Matriz!A324," - P1 I2"),"")</f>
        <v/>
      </c>
      <c r="P9" s="28" t="str">
        <f>IF(CONCATENATE(C$7,K$3)=Matriz!$J$396,CONCATENATE(Matriz!A396," - P1 I2"),"")</f>
        <v/>
      </c>
      <c r="Q9" s="67" t="str">
        <f>IF(CONCATENATE(C$7,Q$3)=Matriz!$J$36,CONCATENATE(Matriz!A36," - P1 I3"),"")</f>
        <v/>
      </c>
      <c r="R9" s="29" t="str">
        <f>IF(CONCATENATE(C$7,Q$3)=Matriz!$J$108,CONCATENATE(Matriz!A108," - P1 I3"),"")</f>
        <v/>
      </c>
      <c r="S9" s="29" t="str">
        <f>IF(CONCATENATE(C$7,Q$3)=Matriz!$J$180,CONCATENATE(Matriz!A180," - P1 I3"),"")</f>
        <v/>
      </c>
      <c r="T9" s="33" t="str">
        <f>IF(CONCATENATE(C$7,Q$3)=Matriz!$J$252,CONCATENATE(Matriz!A252," - P1 I3"),"")</f>
        <v/>
      </c>
      <c r="U9" s="33" t="str">
        <f>IF(CONCATENATE(C$7,Q$3)=Matriz!$J$324,CONCATENATE(Matriz!A324," - P1 I3"),"")</f>
        <v/>
      </c>
      <c r="V9" s="29" t="str">
        <f>IF(CONCATENATE(C$7,Q$3)=Matriz!$J$396,CONCATENATE(Matriz!A396," - P1 I3"),"")</f>
        <v/>
      </c>
      <c r="W9" s="73" t="str">
        <f>IF(CONCATENATE(C$7,W$3)=Matriz!$J$36,CONCATENATE(Matriz!A36," - P1 I4"),"")</f>
        <v/>
      </c>
      <c r="X9" s="30" t="str">
        <f>IF(CONCATENATE(C$7,W$3)=Matriz!$J$108,CONCATENATE(Matriz!A108," - P1 I4"),"")</f>
        <v/>
      </c>
      <c r="Y9" s="30" t="str">
        <f>IF(CONCATENATE(C$7,W$3)=Matriz!$J$180,CONCATENATE(Matriz!A180," - P1 I4"),"")</f>
        <v/>
      </c>
      <c r="Z9" s="34" t="str">
        <f>IF(CONCATENATE(C$7,W$3)=Matriz!$J$252,CONCATENATE(Matriz!A252," - P1 I4"),"")</f>
        <v/>
      </c>
      <c r="AA9" s="34" t="str">
        <f>IF(CONCATENATE(C$7,W$3)=Matriz!$J$324,CONCATENATE(Matriz!A324," - P1 I4"),"")</f>
        <v/>
      </c>
      <c r="AB9" s="30" t="str">
        <f>IF(CONCATENATE(C$7,W$3)=Matriz!$J$396,CONCATENATE(Matriz!A396," - P1 I4"),"")</f>
        <v/>
      </c>
      <c r="AC9" s="73" t="str">
        <f>IF(CONCATENATE(C$7,AC$3)=Matriz!$J$36,CONCATENATE(Matriz!A36," - P1 I5"),"")</f>
        <v/>
      </c>
      <c r="AD9" s="30" t="str">
        <f>IF(CONCATENATE(C$7,AC$3)=Matriz!$J$108,CONCATENATE(Matriz!A108," - P1 I5"),"")</f>
        <v/>
      </c>
      <c r="AE9" s="30" t="str">
        <f>IF(CONCATENATE(C$7,AC$3)=Matriz!$J$180,CONCATENATE(Matriz!A180," - P1 I5"),"")</f>
        <v/>
      </c>
      <c r="AF9" s="34" t="str">
        <f>IF(CONCATENATE(C$7,AC$3)=Matriz!$J$252,CONCATENATE(Matriz!A252," - P1 I5"),"")</f>
        <v/>
      </c>
      <c r="AG9" s="34" t="str">
        <f>IF(CONCATENATE(C$7,AC$3)=Matriz!$J$324,CONCATENATE(Matriz!A324," - P1 I5"),"")</f>
        <v/>
      </c>
      <c r="AH9" s="95" t="str">
        <f>IF(CONCATENATE(C$7,AC$3)=Matriz!$J$396,CONCATENATE(Matriz!A396," - P1 I5"),"")</f>
        <v/>
      </c>
      <c r="AI9" s="99"/>
      <c r="AJ9" s="15"/>
      <c r="AK9" s="15"/>
      <c r="AN9" s="98">
        <v>9</v>
      </c>
      <c r="AO9" s="98">
        <v>4</v>
      </c>
      <c r="AP9" s="98">
        <f t="shared" si="0"/>
        <v>36</v>
      </c>
    </row>
    <row r="10" spans="1:46" ht="39.75" customHeight="1" x14ac:dyDescent="0.4">
      <c r="A10" s="703"/>
      <c r="C10" s="707"/>
      <c r="D10" s="704"/>
      <c r="E10" s="64" t="str">
        <f>IF(CONCATENATE(C$7,E$3)=Matriz!$J$36,CONCATENATE(Matriz!A37," - P1 I1"),"")</f>
        <v/>
      </c>
      <c r="F10" s="31" t="str">
        <f>IF(CONCATENATE(C$7,E$3)=Matriz!$J$117,CONCATENATE(Matriz!A117," - P1 I1"),"")</f>
        <v/>
      </c>
      <c r="G10" s="28" t="str">
        <f>IF(CONCATENATE(C$7,E$3)=Matriz!$J$189,CONCATENATE(Matriz!A189," - P1 I1"),"")</f>
        <v/>
      </c>
      <c r="H10" s="28" t="str">
        <f>IF(CONCATENATE(C$7,E$3)=Matriz!$J$261,CONCATENATE(Matriz!A261," - P1 I1"),"")</f>
        <v/>
      </c>
      <c r="I10" s="28" t="str">
        <f>IF(CONCATENATE(C$7,E$3)=Matriz!$J$333,CONCATENATE(Matriz!A333," - P1 I1"),"")</f>
        <v/>
      </c>
      <c r="J10" s="28" t="str">
        <f>IF(CONCATENATE(C$7,E$3)=Matriz!$J$405,CONCATENATE(Matriz!A405," - P1 I1"),"")</f>
        <v/>
      </c>
      <c r="K10" s="64" t="str">
        <f>IF(CONCATENATE(C$7,K$3)=Matriz!$J$45,CONCATENATE(Matriz!A45," - P1 I2"),"")</f>
        <v/>
      </c>
      <c r="L10" s="31" t="str">
        <f>IF(CONCATENATE(C$7,K$3)=Matriz!$J$117,CONCATENATE(Matriz!A117," - P1 I2"),"")</f>
        <v/>
      </c>
      <c r="M10" s="28" t="str">
        <f>IF(CONCATENATE(C$7,K$3)=Matriz!$J$189,CONCATENATE(Matriz!A189," - P1 I2"),"")</f>
        <v/>
      </c>
      <c r="N10" s="28" t="str">
        <f>IF(CONCATENATE(C$7,K$3)=Matriz!$J$261,CONCATENATE(Matriz!A261," - P1 I2"),"")</f>
        <v/>
      </c>
      <c r="O10" s="28" t="str">
        <f>IF(CONCATENATE(C$7,K$3)=Matriz!$J$333,CONCATENATE(Matriz!A333," - P1 I2"),"")</f>
        <v/>
      </c>
      <c r="P10" s="28" t="str">
        <f>IF(CONCATENATE(C$7,K$3)=Matriz!$J$405,CONCATENATE(Matriz!A405," - P1 I2"),"")</f>
        <v/>
      </c>
      <c r="Q10" s="67" t="str">
        <f>IF(CONCATENATE(C$7,Q$3)=Matriz!$J$45,CONCATENATE(Matriz!A45," - P1 I3"),"")</f>
        <v/>
      </c>
      <c r="R10" s="33" t="str">
        <f>IF(CONCATENATE(C$7,Q$3)=Matriz!$J$117,CONCATENATE(Matriz!A117," - P1 I3"),"")</f>
        <v/>
      </c>
      <c r="S10" s="29" t="str">
        <f>IF(CONCATENATE(C$7,Q$3)=Matriz!$J$189,CONCATENATE(Matriz!A189," - P1 I3"),"")</f>
        <v/>
      </c>
      <c r="T10" s="33" t="str">
        <f>IF(CONCATENATE(C$7,Q$3)=Matriz!$J$261,CONCATENATE(Matriz!A261," - P1 I3"),"")</f>
        <v/>
      </c>
      <c r="U10" s="33" t="str">
        <f>IF(CONCATENATE(C$7,Q$3)=Matriz!$J$333,CONCATENATE(Matriz!A333," - P1 I3"),"")</f>
        <v/>
      </c>
      <c r="V10" s="29" t="str">
        <f>IF(CONCATENATE(C$7,Q$3)=Matriz!$J$405,CONCATENATE(Matriz!A405," - P1 I3"),"")</f>
        <v/>
      </c>
      <c r="W10" s="73" t="str">
        <f>IF(CONCATENATE(C$7,W$3)=Matriz!$J$45,CONCATENATE(Matriz!A45," - P1 I4"),"")</f>
        <v/>
      </c>
      <c r="X10" s="34" t="str">
        <f>IF(CONCATENATE(C$7,W$3)=Matriz!$J$117,CONCATENATE(Matriz!A117," - P1 I4"),"")</f>
        <v/>
      </c>
      <c r="Y10" s="30" t="str">
        <f>IF(CONCATENATE(C$7,W$3)=Matriz!$J$189,CONCATENATE(Matriz!A189," - P1 I4"),"")</f>
        <v/>
      </c>
      <c r="Z10" s="34" t="str">
        <f>IF(CONCATENATE(C$7,W$3)=Matriz!$J$261,CONCATENATE(Matriz!A261," - P1 I4"),"")</f>
        <v/>
      </c>
      <c r="AA10" s="34" t="str">
        <f>IF(CONCATENATE(C$7,W$3)=Matriz!$J$333,CONCATENATE(Matriz!A333," - P1 I4"),"")</f>
        <v/>
      </c>
      <c r="AB10" s="30" t="str">
        <f>IF(CONCATENATE(C$7,W$3)=Matriz!$J$405,CONCATENATE(Matriz!A405," - P1 I4"),"")</f>
        <v/>
      </c>
      <c r="AC10" s="73" t="str">
        <f>IF(CONCATENATE(C$7,AC$3)=Matriz!$J$45,CONCATENATE(Matriz!A45," - P1 I5"),"")</f>
        <v/>
      </c>
      <c r="AD10" s="34" t="str">
        <f>IF(CONCATENATE(C$7,AC$3)=Matriz!$J$117,CONCATENATE(Matriz!A117," - P1 I5"),"")</f>
        <v/>
      </c>
      <c r="AE10" s="34" t="str">
        <f>IF(CONCATENATE(C$7,AC$3)=Matriz!$J$189,CONCATENATE(Matriz!A189," - P1 I5"),"")</f>
        <v/>
      </c>
      <c r="AF10" s="34" t="str">
        <f>IF(CONCATENATE(C$7,AC$3)=Matriz!$J$261,CONCATENATE(Matriz!A261," - P1 I5"),"")</f>
        <v/>
      </c>
      <c r="AG10" s="34" t="str">
        <f>IF(CONCATENATE(C$7,AC$3)=Matriz!$J$333,CONCATENATE(Matriz!A333," - P1 I5"),"")</f>
        <v/>
      </c>
      <c r="AH10" s="95" t="str">
        <f>IF(CONCATENATE(C$7,AC$3)=Matriz!$J$405,CONCATENATE(Matriz!A405," - P1 I5"),"")</f>
        <v/>
      </c>
      <c r="AI10" s="99"/>
      <c r="AJ10" s="15"/>
      <c r="AK10" s="15"/>
      <c r="AN10" s="98">
        <v>9</v>
      </c>
      <c r="AO10" s="98">
        <v>5</v>
      </c>
      <c r="AP10" s="98">
        <f t="shared" si="0"/>
        <v>45</v>
      </c>
    </row>
    <row r="11" spans="1:46" ht="39.75" customHeight="1" x14ac:dyDescent="0.4">
      <c r="A11" s="703"/>
      <c r="C11" s="707"/>
      <c r="D11" s="704"/>
      <c r="E11" s="64" t="str">
        <f>IF(CONCATENATE(C$7,E$3)=Matriz!$J$54,CONCATENATE(Matriz!A54," - P1 I1"),"")</f>
        <v/>
      </c>
      <c r="F11" s="31"/>
      <c r="G11" s="31" t="s">
        <v>291</v>
      </c>
      <c r="H11" s="28" t="str">
        <f>IF(CONCATENATE(C$7,E$3)=Matriz!$J$270,CONCATENATE(Matriz!A270," - P1 I1"),"")</f>
        <v/>
      </c>
      <c r="I11" s="28" t="str">
        <f>IF(CONCATENATE(C$7,E$3)=Matriz!$J$342,CONCATENATE(Matriz!A342," - P1 I1"),"")</f>
        <v/>
      </c>
      <c r="J11" s="28" t="str">
        <f>IF(CONCATENATE(C$7,E$3)=Matriz!$J$414,CONCATENATE(Matriz!A414," - P1 I1"),"")</f>
        <v/>
      </c>
      <c r="K11" s="64" t="str">
        <f>IF(CONCATENATE(C$7,K$3)=Matriz!$J$54,CONCATENATE(Matriz!A54," - P1 I2"),"")</f>
        <v/>
      </c>
      <c r="L11" s="31" t="str">
        <f>IF(CONCATENATE(C$7,K$3)=Matriz!$J$126,CONCATENATE(Matriz!A126," - P1 I2"),"")</f>
        <v/>
      </c>
      <c r="M11" s="28" t="str">
        <f>IF(CONCATENATE(C$7,K$3)=Matriz!$J$198,CONCATENATE(Matriz!A198," - P1 I2"),"")</f>
        <v/>
      </c>
      <c r="N11" s="28" t="str">
        <f>IF(CONCATENATE(C$7,K$3)=Matriz!$J$270,CONCATENATE(Matriz!A270," - P1 I2"),"")</f>
        <v/>
      </c>
      <c r="O11" s="28" t="str">
        <f>IF(CONCATENATE(C$7,K$3)=Matriz!$J$342,CONCATENATE(Matriz!A342," - P1 I2"),"")</f>
        <v/>
      </c>
      <c r="P11" s="28" t="str">
        <f>IF(CONCATENATE(C$7,K$3)=Matriz!$J$414,CONCATENATE(Matriz!A414," - P1 I2"),"")</f>
        <v/>
      </c>
      <c r="Q11" s="67" t="str">
        <f>IF(CONCATENATE(C$7,Q$3)=Matriz!$J$54,CONCATENATE(Matriz!A54," - P1 I3"),"")</f>
        <v/>
      </c>
      <c r="R11" s="33" t="str">
        <f>IF(CONCATENATE(C$7,Q$3)=Matriz!$J$126,CONCATENATE(Matriz!A126," - P1 I3"),"")</f>
        <v/>
      </c>
      <c r="S11" s="29" t="str">
        <f>IF(CONCATENATE(C$7,Q$3)=Matriz!$J$198,CONCATENATE(Matriz!A198," - P1 I3"),"")</f>
        <v/>
      </c>
      <c r="T11" s="29" t="str">
        <f>IF(CONCATENATE(C$7,Q$3)=Matriz!$J$270,CONCATENATE(Matriz!A270," - P1 I3"),"")</f>
        <v/>
      </c>
      <c r="U11" s="29" t="str">
        <f>IF(CONCATENATE(C$7,Q$3)=Matriz!$J$342,CONCATENATE(Matriz!A342," - P1 I3"),"")</f>
        <v/>
      </c>
      <c r="V11" s="29" t="str">
        <f>IF(CONCATENATE(C$7,Q$3)=Matriz!$J$414,CONCATENATE(Matriz!A414," - P1 I3"),"")</f>
        <v/>
      </c>
      <c r="W11" s="73" t="str">
        <f>IF(CONCATENATE(C$7,W$3)=Matriz!$J$54,CONCATENATE(Matriz!A54," - P1 I4"),"")</f>
        <v/>
      </c>
      <c r="X11" s="34" t="str">
        <f>IF(CONCATENATE(C$7,W$3)=Matriz!$J$126,CONCATENATE(Matriz!A126," - P1 I4"),"")</f>
        <v/>
      </c>
      <c r="Y11" s="30" t="str">
        <f>IF(CONCATENATE(C$7,W$3)=Matriz!$J$198,CONCATENATE(Matriz!A198," - P1 I4"),"")</f>
        <v/>
      </c>
      <c r="Z11" s="30" t="str">
        <f>IF(CONCATENATE(C$7,W$3)=Matriz!$J$270,CONCATENATE(Matriz!A270," - P1 I4"),"")</f>
        <v/>
      </c>
      <c r="AA11" s="30" t="str">
        <f>IF(CONCATENATE(C$7,W$3)=Matriz!$J$342,CONCATENATE(Matriz!A342," - P1 I4"),"")</f>
        <v/>
      </c>
      <c r="AB11" s="30" t="str">
        <f>IF(CONCATENATE(C$7,W$3)=Matriz!$J$414,CONCATENATE(Matriz!A414," - P1 I4"),"")</f>
        <v/>
      </c>
      <c r="AC11" s="73" t="str">
        <f>IF(CONCATENATE(C$7,AC$3)=Matriz!$J$54,CONCATENATE(Matriz!A54," - P1 I5"),"")</f>
        <v/>
      </c>
      <c r="AD11" s="34" t="str">
        <f>IF(CONCATENATE(C$7,AC$3)=Matriz!$J$126,CONCATENATE(Matriz!A126," - P1 I5"),"")</f>
        <v/>
      </c>
      <c r="AE11" s="34" t="str">
        <f>IF(CONCATENATE(C$7,AC$3)=Matriz!$J$198,CONCATENATE(Matriz!A198," - P1 I5"),"")</f>
        <v/>
      </c>
      <c r="AF11" s="34" t="str">
        <f>IF(CONCATENATE(C$7,AC$3)=Matriz!$J$270,CONCATENATE(Matriz!A270," - P1 I5"),"")</f>
        <v/>
      </c>
      <c r="AG11" s="30" t="str">
        <f>IF(CONCATENATE(C$7,AC$3)=Matriz!$J$342,CONCATENATE(Matriz!A342," - P1 I5"),"")</f>
        <v/>
      </c>
      <c r="AH11" s="95" t="str">
        <f>IF(CONCATENATE(C$7,AC$3)=Matriz!$J$414,CONCATENATE(Matriz!A414," - P1 I5"),"")</f>
        <v/>
      </c>
      <c r="AI11" s="99"/>
      <c r="AJ11" s="15"/>
      <c r="AK11" s="15"/>
      <c r="AN11" s="98"/>
      <c r="AO11" s="98"/>
      <c r="AP11" s="98"/>
    </row>
    <row r="12" spans="1:46" ht="66.75" customHeight="1" x14ac:dyDescent="0.4">
      <c r="A12" s="703"/>
      <c r="C12" s="707"/>
      <c r="D12" s="704"/>
      <c r="E12" s="111" t="str">
        <f>IF(CONCATENATE(C$7,E$3)=Matriz!$J$63,CONCATENATE(Matriz!A63," - P1 I1"),"")</f>
        <v/>
      </c>
      <c r="F12" s="31"/>
      <c r="G12" s="31" t="s">
        <v>291</v>
      </c>
      <c r="H12" s="28" t="str">
        <f>IF(CONCATENATE(C$7,E$3)=Matriz!$J$279,CONCATENATE(Matriz!A279," - P1 I1"),"")</f>
        <v/>
      </c>
      <c r="I12" s="28" t="str">
        <f>IF(CONCATENATE(C$7,E$3)=Matriz!$J$351,CONCATENATE(Matriz!A351," - P1 I1"),"")</f>
        <v/>
      </c>
      <c r="J12" s="28" t="str">
        <f>IF(CONCATENATE(C$7,E$3)=Matriz!$J$423,CONCATENATE(Matriz!A423," - P1 I1"),"")</f>
        <v/>
      </c>
      <c r="K12" s="64" t="str">
        <f>IF(CONCATENATE(C$7,K$3)=Matriz!$J$63,CONCATENATE(Matriz!A63," - P1 I2"),"")</f>
        <v/>
      </c>
      <c r="L12" s="28" t="str">
        <f>IF(CONCATENATE(C$7,K$3)=Matriz!$J$135,CONCATENATE(Matriz!A135," - P1 I2"),"")</f>
        <v/>
      </c>
      <c r="M12" s="31" t="str">
        <f>IF(CONCATENATE(C$7,K$3)=Matriz!$J$207,CONCATENATE(Matriz!A207," - P1 I2"),"")</f>
        <v/>
      </c>
      <c r="N12" s="28" t="str">
        <f>IF(CONCATENATE(C$7,K$3)=Matriz!$J$279,CONCATENATE(Matriz!A279," - P1 I2"),"")</f>
        <v/>
      </c>
      <c r="O12" s="28" t="str">
        <f>IF(CONCATENATE(C$7,K$3)=Matriz!$J$351,CONCATENATE(Matriz!A351," - P1 I2"),"")</f>
        <v/>
      </c>
      <c r="P12" s="28" t="str">
        <f>IF(CONCATENATE(C$7,K$3)=Matriz!$J$423,CONCATENATE(Matriz!A423," - P1 I2"),"")</f>
        <v/>
      </c>
      <c r="Q12" s="67" t="str">
        <f>IF(CONCATENATE(C$7,Q$3)=Matriz!$J$63,CONCATENATE(Matriz!A63," - P1 I3"),"")</f>
        <v/>
      </c>
      <c r="R12" s="29" t="str">
        <f>IF(CONCATENATE(C$7,Q$3)=Matriz!$J$135,CONCATENATE(Matriz!A135," - P1 I3"),"")</f>
        <v/>
      </c>
      <c r="S12" s="29" t="str">
        <f>IF(CONCATENATE(C$7,Q$3)=Matriz!$J$207,CONCATENATE(Matriz!A207," - P1 I3"),"")</f>
        <v/>
      </c>
      <c r="T12" s="29" t="str">
        <f>IF(CONCATENATE(C$7,Q$3)=Matriz!$J$279,CONCATENATE(Matriz!A279," - P1 I3"),"")</f>
        <v/>
      </c>
      <c r="U12" s="29" t="str">
        <f>IF(CONCATENATE(C$7,Q$3)=Matriz!$J$351,CONCATENATE(Matriz!A351," - P1 I3"),"")</f>
        <v/>
      </c>
      <c r="V12" s="33" t="str">
        <f>IF(CONCATENATE(C$7,Q$3)=Matriz!$J$423,CONCATENATE(Matriz!A423," - P1 I3"),"")</f>
        <v/>
      </c>
      <c r="W12" s="73" t="str">
        <f>IF(CONCATENATE(C$7,W$3)=Matriz!$J$63,CONCATENATE(Matriz!A63," - P1 I4"),"")</f>
        <v/>
      </c>
      <c r="X12" s="30" t="str">
        <f>IF(CONCATENATE(C$7,W$3)=Matriz!$J$135,CONCATENATE(Matriz!A135," - P1 I4"),"")</f>
        <v/>
      </c>
      <c r="Y12" s="30" t="str">
        <f>IF(CONCATENATE(C$7,W$3)=Matriz!$J$207,CONCATENATE(Matriz!A207," - P1 I4"),"")</f>
        <v/>
      </c>
      <c r="Z12" s="30" t="str">
        <f>IF(CONCATENATE(C$7,W$3)=Matriz!$J$279,CONCATENATE(Matriz!A279," - P1 I4"),"")</f>
        <v/>
      </c>
      <c r="AA12" s="30" t="str">
        <f>IF(CONCATENATE(C$7,W$3)=Matriz!$J$351,CONCATENATE(Matriz!A351," - P1 I4"),"")</f>
        <v/>
      </c>
      <c r="AB12" s="30" t="str">
        <f>IF(CONCATENATE(C$7,W$3)=Matriz!$J$423,CONCATENATE(Matriz!A423," - P1 I4"),"")</f>
        <v/>
      </c>
      <c r="AC12" s="73" t="str">
        <f>IF(CONCATENATE(C$7,AC$3)=Matriz!$J$63,CONCATENATE(Matriz!A63," - P1 I5"),"")</f>
        <v/>
      </c>
      <c r="AD12" s="30" t="str">
        <f>IF(CONCATENATE(C$7,AC$3)=Matriz!$J$135,CONCATENATE(Matriz!A135," - P1 I5"),"")</f>
        <v/>
      </c>
      <c r="AE12" s="34" t="str">
        <f>IF(CONCATENATE(C$7,AC$3)=Matriz!$J$207,CONCATENATE(Matriz!A207," - P1 I5"),"")</f>
        <v/>
      </c>
      <c r="AF12" s="34" t="str">
        <f>IF(CONCATENATE(C$7,AC$3)=Matriz!$J$279,CONCATENATE(Matriz!A279," - P1 I5"),"")</f>
        <v/>
      </c>
      <c r="AG12" s="30" t="str">
        <f>IF(CONCATENATE(C$7,AC$3)=Matriz!$J$351,CONCATENATE(Matriz!A351," - P1 I5"),"")</f>
        <v/>
      </c>
      <c r="AH12" s="95" t="str">
        <f>IF(CONCATENATE(C$7,AC$3)=Matriz!$J$423,CONCATENATE(Matriz!A423," - P1 I5"),"")</f>
        <v/>
      </c>
      <c r="AI12" s="99"/>
      <c r="AJ12" s="15"/>
      <c r="AK12" s="15"/>
      <c r="AN12" s="98"/>
      <c r="AO12" s="98"/>
      <c r="AP12" s="98"/>
    </row>
    <row r="13" spans="1:46" ht="39.75" customHeight="1" thickBot="1" x14ac:dyDescent="0.45">
      <c r="A13" s="703"/>
      <c r="C13" s="102"/>
      <c r="D13" s="79"/>
      <c r="E13" s="111" t="str">
        <f>IF(CONCATENATE(C$7,E$3)=Matriz!$J$72,CONCATENATE(Matriz!A72," - P1 I1"),"")</f>
        <v/>
      </c>
      <c r="F13" s="28" t="str">
        <f>IF(CONCATENATE(C$7,E$3)=Matriz!$J$144,CONCATENATE(Matriz!A144," - P1 I1"),"")</f>
        <v/>
      </c>
      <c r="G13" s="28" t="str">
        <f>IF(CONCATENATE(C$7,E$3)=Matriz!$J$216,CONCATENATE(Matriz!A216," - P1 I1"),"")</f>
        <v/>
      </c>
      <c r="H13" s="28" t="str">
        <f>IF(CONCATENATE(C$7,E$3)=Matriz!$J$288,CONCATENATE(Matriz!A288," - P1 I1"),"")</f>
        <v/>
      </c>
      <c r="I13" s="28" t="str">
        <f>IF(CONCATENATE(C$7,E$3)=Matriz!$J$360,CONCATENATE(Matriz!A360," - P1 I1"),"")</f>
        <v/>
      </c>
      <c r="J13" s="28" t="str">
        <f>IF(CONCATENATE(C$7,E$3)=Matriz!$J$432,CONCATENATE(Matriz!A432," - P1 I1"),"")</f>
        <v/>
      </c>
      <c r="K13" s="111" t="str">
        <f>IF(CONCATENATE(C$7,K$3)=Matriz!$J$72,CONCATENATE(Matriz!A72," - P1 I2"),"")</f>
        <v/>
      </c>
      <c r="L13" s="28" t="str">
        <f>IF(CONCATENATE(C$7,K$3)=Matriz!$J$144,CONCATENATE(Matriz!A144," - P1 I2"),"")</f>
        <v/>
      </c>
      <c r="M13" s="31" t="str">
        <f>IF(CONCATENATE(C$7,K$3)=Matriz!$J$216,CONCATENATE(Matriz!A216," - P1 I2"),"")</f>
        <v/>
      </c>
      <c r="N13" s="28" t="str">
        <f>IF(CONCATENATE(C$7,K$3)=Matriz!$J$288,CONCATENATE(Matriz!A288," - P1 I2"),"")</f>
        <v/>
      </c>
      <c r="O13" s="28" t="str">
        <f>IF(CONCATENATE(C$7,K$3)=Matriz!$J$360,CONCATENATE(Matriz!A360," - P1 I2"),"")</f>
        <v/>
      </c>
      <c r="P13" s="31" t="str">
        <f>IF(CONCATENATE(C$7,K$3)=Matriz!$J$432,CONCATENATE(Matriz!A432," - P1 I2"),"")</f>
        <v/>
      </c>
      <c r="Q13" s="115" t="str">
        <f>IF(CONCATENATE(C$7,Q$3)=Matriz!$J$72,CONCATENATE(Matriz!A72," - P1 I3"),"")</f>
        <v/>
      </c>
      <c r="R13" s="29" t="str">
        <f>IF(CONCATENATE(C$7,Q$3)=Matriz!$J$144,CONCATENATE(Matriz!A144," - P1 I3"),"")</f>
        <v/>
      </c>
      <c r="S13" s="29" t="str">
        <f>IF(CONCATENATE(C$7,Q$3)=Matriz!$J$216,CONCATENATE(Matriz!A216," - P1 I3"),"")</f>
        <v/>
      </c>
      <c r="T13" s="29" t="str">
        <f>IF(CONCATENATE(C$7,Q$3)=Matriz!$J$288,CONCATENATE(Matriz!A288," - P1 I3"),"")</f>
        <v/>
      </c>
      <c r="U13" s="29" t="str">
        <f>IF(CONCATENATE(C$7,Q$3)=Matriz!$J$360,CONCATENATE(Matriz!A360," - P1 I3"),"")</f>
        <v/>
      </c>
      <c r="V13" s="29" t="str">
        <f>IF(CONCATENATE(C$7,Q$3)=Matriz!$J$432,CONCATENATE(Matriz!A432," - P1 I3"),"")</f>
        <v/>
      </c>
      <c r="W13" s="116" t="str">
        <f>IF(CONCATENATE(C$7,W$3)=Matriz!$J$72,CONCATENATE(Matriz!A72," - P1 I4"),"")</f>
        <v/>
      </c>
      <c r="X13" s="30" t="str">
        <f>IF(CONCATENATE(C$7,W$3)=Matriz!$J$144,CONCATENATE(Matriz!A144," - P1 I4"),"")</f>
        <v/>
      </c>
      <c r="Y13" s="30" t="str">
        <f>IF(CONCATENATE(C$7,W$3)=Matriz!$J$216,CONCATENATE(Matriz!A216," - P1 I4"),"")</f>
        <v/>
      </c>
      <c r="Z13" s="30" t="str">
        <f>IF(CONCATENATE(C$7,W$3)=Matriz!$J$288,CONCATENATE(Matriz!A288," - P1 I4"),"")</f>
        <v/>
      </c>
      <c r="AA13" s="30" t="str">
        <f>IF(CONCATENATE(C$7,W$3)=Matriz!$J$360,CONCATENATE(Matriz!A360," - P1 I4"),"")</f>
        <v/>
      </c>
      <c r="AB13" s="30" t="str">
        <f>IF(CONCATENATE(C$7,W$3)=Matriz!$J$432,CONCATENATE(Matriz!A432," - P1 I4"),"")</f>
        <v/>
      </c>
      <c r="AC13" s="116" t="str">
        <f>IF(CONCATENATE(C$7,AC$3)=Matriz!$J$72,CONCATENATE(Matriz!A72," - P1 I5"),"")</f>
        <v/>
      </c>
      <c r="AD13" s="30" t="str">
        <f>IF(CONCATENATE(C$7,AC$3)=Matriz!$J$144,CONCATENATE(Matriz!A144," - P1 I5"),"")</f>
        <v/>
      </c>
      <c r="AE13" s="34" t="str">
        <f>IF(CONCATENATE(C$7,AC$3)=Matriz!$J$216,CONCATENATE(Matriz!A216," - P1 I5"),"")</f>
        <v/>
      </c>
      <c r="AF13" s="34" t="str">
        <f>IF(CONCATENATE(C$7,AC$3)=Matriz!$J$288,CONCATENATE(Matriz!A288," - P1 I5"),"")</f>
        <v/>
      </c>
      <c r="AG13" s="30" t="str">
        <f>IF(CONCATENATE(C$7,AC$3)=Matriz!$J$360,CONCATENATE(Matriz!A360," - P1 I5"),"")</f>
        <v/>
      </c>
      <c r="AH13" s="95" t="str">
        <f>IF(CONCATENATE(C$7,AC$3)=Matriz!$J$432,CONCATENATE(Matriz!A432," - P1 I5"),"")</f>
        <v/>
      </c>
      <c r="AI13" s="99"/>
      <c r="AJ13" s="15"/>
      <c r="AK13" s="15"/>
      <c r="AN13" s="98"/>
      <c r="AO13" s="98"/>
      <c r="AP13" s="98"/>
    </row>
    <row r="14" spans="1:46" ht="39.75" customHeight="1" x14ac:dyDescent="0.4">
      <c r="A14" s="703"/>
      <c r="D14" s="79"/>
      <c r="E14" s="62" t="str">
        <f>IF(CONCATENATE(C$15,E$3)=Matriz!$J$9,CONCATENATE(Matriz!A9," - P2 I1"),"")</f>
        <v/>
      </c>
      <c r="F14" s="110" t="str">
        <f>IF(CONCATENATE(C$15,E$3)=Matriz!$J$81,CONCATENATE(Matriz!A81," - P2 I1"),"")</f>
        <v/>
      </c>
      <c r="G14" s="63" t="str">
        <f>IF(CONCATENATE(C$15,E$3)=Matriz!$J$153,CONCATENATE(Matriz!A153," - P2 I1"),"")</f>
        <v/>
      </c>
      <c r="H14" s="63" t="str">
        <f>IF(CONCATENATE(C$15,E$3)=Matriz!$J$225,CONCATENATE(Matriz!A225," - P2 I1"),"")</f>
        <v/>
      </c>
      <c r="I14" s="110" t="str">
        <f>IF(CONCATENATE(C$15,E$3)=Matriz!$J$297,CONCATENATE(Matriz!A297," - P2 I1"),"")</f>
        <v/>
      </c>
      <c r="J14" s="63" t="str">
        <f>IF(CONCATENATE(C$15,E$3)=Matriz!$J$369,CONCATENATE(Matriz!A369," - P2 I1"),"")</f>
        <v/>
      </c>
      <c r="K14" s="62" t="str">
        <f>IF(CONCATENATE(C$15,K$3)=Matriz!$J$9,CONCATENATE(Matriz!A9," - P2 I2"),"")</f>
        <v/>
      </c>
      <c r="L14" s="110" t="str">
        <f>IF(CONCATENATE(C$15,K$3)=Matriz!$J$81,CONCATENATE(Matriz!A81," - P2 I2"),"")</f>
        <v/>
      </c>
      <c r="M14" s="63" t="str">
        <f>IF(CONCATENATE(C$15,K$3)=Matriz!$J$153,CONCATENATE(Matriz!A153," - P2 I2"),"")</f>
        <v/>
      </c>
      <c r="N14" s="110" t="str">
        <f>IF(CONCATENATE(C$15,K$3)=Matriz!$J$225,CONCATENATE(Matriz!A225," - P2 I2"),"")</f>
        <v/>
      </c>
      <c r="O14" s="63" t="str">
        <f>IF(CONCATENATE(C$15,K$3)=Matriz!$J$297,CONCATENATE(Matriz!A297," - P2 I2"),"")</f>
        <v/>
      </c>
      <c r="P14" s="63" t="str">
        <f>IF(CONCATENATE(C$15,K$3)=Matriz!$J$369,CONCATENATE(Matriz!A369," - P2 I2"),"")</f>
        <v/>
      </c>
      <c r="Q14" s="65" t="str">
        <f>IF(CONCATENATE(C$15,Q$3)=Matriz!$J$9,CONCATENATE(Matriz!A9," - P2 I3"),"")</f>
        <v/>
      </c>
      <c r="R14" s="112" t="str">
        <f>IF(CONCATENATE(C$15,Q$3)=Matriz!$J$81,CONCATENATE(Matriz!A81," - P2 I3"),"")</f>
        <v/>
      </c>
      <c r="S14" s="66" t="str">
        <f>IF(CONCATENATE(C$15,Q$3)=Matriz!$J$153,CONCATENATE(Matriz!A153," - P2 I3"),"")</f>
        <v/>
      </c>
      <c r="T14" s="66" t="str">
        <f>IF(CONCATENATE(C$15,Q$3)=Matriz!$J$225,CONCATENATE(Matriz!A225," - P2 I3"),"")</f>
        <v/>
      </c>
      <c r="U14" s="112" t="str">
        <f>IF(CONCATENATE(C$15,Q$3)=Matriz!$J$297,CONCATENATE(Matriz!A297," - P2 I3"),"")</f>
        <v/>
      </c>
      <c r="V14" s="66" t="str">
        <f>IF(CONCATENATE(C$15,Q$3)=Matriz!$J$369,CONCATENATE(Matriz!A369," - P2 I3"),"")</f>
        <v/>
      </c>
      <c r="W14" s="70" t="str">
        <f>IF(CONCATENATE(C$15,W$3)=Matriz!$J$9,CONCATENATE(Matriz!A9," - P2 I4"),"")</f>
        <v/>
      </c>
      <c r="X14" s="71" t="str">
        <f>IF(CONCATENATE(C$15,W$3)=Matriz!$J$81,CONCATENATE(Matriz!A81," - P2 I4"),"")</f>
        <v/>
      </c>
      <c r="Y14" s="71" t="str">
        <f>IF(CONCATENATE(C$15,W$3)=Matriz!$J$153,CONCATENATE(Matriz!A153," - P2 I4"),"")</f>
        <v/>
      </c>
      <c r="Z14" s="71" t="str">
        <f>IF(CONCATENATE(C$15,W$3)=Matriz!$J$225,CONCATENATE(Matriz!A225," - P2 I4"),"")</f>
        <v/>
      </c>
      <c r="AA14" s="71" t="str">
        <f>IF(CONCATENATE(C$15,W$3)=Matriz!$J$297,CONCATENATE(Matriz!A297," - P2 I4"),"")</f>
        <v/>
      </c>
      <c r="AB14" s="71" t="str">
        <f>IF(CONCATENATE(C$15,W$3)=Matriz!$J$369,CONCATENATE(Matriz!A369," - P2 I4"),"")</f>
        <v/>
      </c>
      <c r="AC14" s="84" t="str">
        <f>IF(CONCATENATE(C$15,AC$3)=Matriz!$J$9,CONCATENATE(Matriz!A9," - P2 I5"),"")</f>
        <v/>
      </c>
      <c r="AD14" s="117" t="str">
        <f>IF(CONCATENATE(C$15,AC$3)=Matriz!$J$81,CONCATENATE(Matriz!A81," - P2 I5"),"")</f>
        <v/>
      </c>
      <c r="AE14" s="85" t="str">
        <f>IF(CONCATENATE(C$15,AC$3)=Matriz!$J$153,CONCATENATE(Matriz!A153," - P2 I5"),"")</f>
        <v/>
      </c>
      <c r="AF14" s="117" t="str">
        <f>IF(CONCATENATE(C$15,AC$3)=Matriz!$J$225,CONCATENATE(Matriz!A225," - P2 I5"),"")</f>
        <v/>
      </c>
      <c r="AG14" s="117" t="str">
        <f>IF(CONCATENATE(C$15,AC$3)=Matriz!$J$297,CONCATENATE(Matriz!A297," - P2 I5"),"")</f>
        <v/>
      </c>
      <c r="AH14" s="96" t="str">
        <f>IF(CONCATENATE(C$15,AC$3)=Matriz!$J$369,CONCATENATE(Matriz!A369," - P2 I5"),"")</f>
        <v/>
      </c>
      <c r="AI14" s="15"/>
      <c r="AJ14" s="15"/>
      <c r="AK14" s="15"/>
      <c r="AN14" s="98">
        <v>9</v>
      </c>
      <c r="AO14" s="98">
        <v>6</v>
      </c>
      <c r="AP14" s="98">
        <f t="shared" si="0"/>
        <v>54</v>
      </c>
    </row>
    <row r="15" spans="1:46" ht="39.75" customHeight="1" x14ac:dyDescent="0.4">
      <c r="A15" s="703"/>
      <c r="C15" s="707">
        <v>2</v>
      </c>
      <c r="D15" s="704" t="s">
        <v>82</v>
      </c>
      <c r="E15" s="64" t="str">
        <f>IF(CONCATENATE(C$15,E$3)=Matriz!$J$18,CONCATENATE(Matriz!A18," - P2 I1"),"")</f>
        <v/>
      </c>
      <c r="F15" s="28" t="str">
        <f>IF(CONCATENATE(C$15,E$3)=Matriz!$J$90,CONCATENATE(Matriz!A90," - P2 I1"),"")</f>
        <v/>
      </c>
      <c r="G15" s="31" t="str">
        <f>IF(CONCATENATE(C$15,E$3)=Matriz!$J$162,CONCATENATE(Matriz!A162," - P2 I1"),"")</f>
        <v/>
      </c>
      <c r="H15" s="28" t="str">
        <f>IF(CONCATENATE(C$15,E$3)=Matriz!$J$234,CONCATENATE(Matriz!A234," - P2 I1"),"")</f>
        <v/>
      </c>
      <c r="I15" s="28" t="str">
        <f>IF(CONCATENATE(C$15,E$3)=Matriz!$J$306,CONCATENATE(Matriz!A306," - P2 I1"),"")</f>
        <v/>
      </c>
      <c r="J15" s="28" t="str">
        <f>IF(CONCATENATE(C$15,E$3)=Matriz!$J$378,CONCATENATE(Matriz!A378," - P2 I1"),"")</f>
        <v/>
      </c>
      <c r="K15" s="64" t="str">
        <f>IF(CONCATENATE(C$15,K$3)=Matriz!$J$18,CONCATENATE(Matriz!A18," - P2 I2"),"")</f>
        <v/>
      </c>
      <c r="L15" s="28" t="str">
        <f>IF(CONCATENATE(C$15,K$3)=Matriz!$J$90,CONCATENATE(Matriz!A90," - P2 I2"),"")</f>
        <v/>
      </c>
      <c r="M15" s="31" t="str">
        <f>IF(CONCATENATE(C$15,K$3)=Matriz!$J$162,CONCATENATE(Matriz!A162," - P2 I2"),"")</f>
        <v/>
      </c>
      <c r="N15" s="28" t="str">
        <f>IF(CONCATENATE(C$15,K$3)=Matriz!$J$234,CONCATENATE(Matriz!A234," - P2 I2"),"")</f>
        <v/>
      </c>
      <c r="O15" s="28" t="str">
        <f>IF(CONCATENATE(C$15,K$3)=Matriz!$J$306,CONCATENATE(Matriz!A306," - P2 I2"),"")</f>
        <v/>
      </c>
      <c r="P15" s="28" t="str">
        <f>IF(CONCATENATE(C$15,K$3)=Matriz!$J$378,CONCATENATE(Matriz!A378," - P2 I2"),"")</f>
        <v/>
      </c>
      <c r="Q15" s="67" t="str">
        <f>IF(CONCATENATE(C$15,Q$3)=Matriz!$J$18,CONCATENATE(Matriz!A18," - P2 I3"),"")</f>
        <v/>
      </c>
      <c r="R15" s="29" t="str">
        <f>IF(CONCATENATE(C$15,Q$3)=Matriz!$J$90,CONCATENATE(Matriz!A90," - P2 I3"),"")</f>
        <v/>
      </c>
      <c r="S15" s="33" t="str">
        <f>IF(CONCATENATE(C$15,Q$3)=Matriz!$J$162,CONCATENATE(Matriz!A162," - P2 I3"),"")</f>
        <v/>
      </c>
      <c r="T15" s="29" t="str">
        <f>IF(CONCATENATE(C$15,Q$3)=Matriz!$J$234,CONCATENATE(Matriz!A234," - P2 I3"),"")</f>
        <v/>
      </c>
      <c r="U15" s="29" t="str">
        <f>IF(CONCATENATE(C$15,Q$3)=Matriz!$J$306,CONCATENATE(Matriz!A306," - P2 I3"),"")</f>
        <v/>
      </c>
      <c r="V15" s="29" t="str">
        <f>IF(CONCATENATE(C$15,Q$3)=Matriz!$J$378,CONCATENATE(Matriz!A378," - P2 I3"),"")</f>
        <v/>
      </c>
      <c r="W15" s="73" t="str">
        <f>IF(CONCATENATE(C$15,W$3)=Matriz!$J$18,CONCATENATE(Matriz!A18," - P2 I4"),"")</f>
        <v/>
      </c>
      <c r="X15" s="30" t="str">
        <f>IF(CONCATENATE(C$15,W$3)=Matriz!$J$90,CONCATENATE(Matriz!A90," - P2 I4"),"")</f>
        <v/>
      </c>
      <c r="Y15" s="30" t="str">
        <f>IF(CONCATENATE(C$15,W$3)=Matriz!$J$162,CONCATENATE(Matriz!A162," - P2 I4"),"")</f>
        <v/>
      </c>
      <c r="Z15" s="30" t="str">
        <f>IF(CONCATENATE(C$15,W$3)=Matriz!$J$234,CONCATENATE(Matriz!A234," - P2 I4"),"")</f>
        <v/>
      </c>
      <c r="AA15" s="30" t="str">
        <f>IF(CONCATENATE(C$15,W$3)=Matriz!$J$306,CONCATENATE(Matriz!A306," - P2 I4"),"")</f>
        <v/>
      </c>
      <c r="AB15" s="30" t="str">
        <f>IF(CONCATENATE(C$15,W$3)=Matriz!$J$378,CONCATENATE(Matriz!A378," - P2 I4"),"")</f>
        <v/>
      </c>
      <c r="AC15" s="87" t="str">
        <f>IF(CONCATENATE(C$15,AC$3)=Matriz!$J$18,CONCATENATE(Matriz!A18," - P2 I5"),"")</f>
        <v/>
      </c>
      <c r="AD15" s="32" t="str">
        <f>IF(CONCATENATE(C$15,AC$3)=Matriz!$J$90,CONCATENATE(Matriz!A90," - P2 I5"),"")</f>
        <v/>
      </c>
      <c r="AE15" s="35" t="str">
        <f>IF(CONCATENATE(C$15,AC$3)=Matriz!$J$162,CONCATENATE(Matriz!A162," - P2 I5"),"")</f>
        <v/>
      </c>
      <c r="AF15" s="35" t="str">
        <f>IF(CONCATENATE(C$15,AC$3)=Matriz!$J$234,CONCATENATE(Matriz!A234," - P2 I5"),"")</f>
        <v/>
      </c>
      <c r="AG15" s="32" t="str">
        <f>IF(CONCATENATE(C$15,AC$3)=Matriz!$J$306,CONCATENATE(Matriz!A306," - P2 I5"),"")</f>
        <v/>
      </c>
      <c r="AH15" s="97" t="str">
        <f>IF(CONCATENATE(C$15,AC$3)=Matriz!$J$378,CONCATENATE(Matriz!A378," - P2 I5"),"")</f>
        <v/>
      </c>
      <c r="AI15" s="15"/>
      <c r="AJ15" s="15"/>
      <c r="AK15" s="15"/>
      <c r="AN15" s="98"/>
      <c r="AO15" s="98"/>
      <c r="AP15" s="98"/>
    </row>
    <row r="16" spans="1:46" ht="39.75" customHeight="1" x14ac:dyDescent="0.4">
      <c r="A16" s="703"/>
      <c r="C16" s="707"/>
      <c r="D16" s="704"/>
      <c r="E16" s="64" t="str">
        <f>IF(CONCATENATE(C$15,E$3)=Matriz!$J$27,CONCATENATE(Matriz!A27," - P2 I1"),"")</f>
        <v/>
      </c>
      <c r="F16" s="28" t="str">
        <f>IF(CONCATENATE(C$15,E$3)=Matriz!$J$99,CONCATENATE(Matriz!A99," - P2 I1"),"")</f>
        <v/>
      </c>
      <c r="G16" s="31" t="str">
        <f>IF(CONCATENATE(C$15,E$3)=Matriz!$J$171,CONCATENATE(Matriz!A171," - P2 I1"),"")</f>
        <v/>
      </c>
      <c r="H16" s="28" t="str">
        <f>IF(CONCATENATE(C$15,E$3)=Matriz!$J$243,CONCATENATE(Matriz!A243," - P2 I1"),"")</f>
        <v/>
      </c>
      <c r="I16" s="28" t="str">
        <f>IF(CONCATENATE(C$15,E$3)=Matriz!$J$315,CONCATENATE(Matriz!A315," - P2 I1"),"")</f>
        <v/>
      </c>
      <c r="J16" s="28" t="str">
        <f>IF(CONCATENATE(C$15,E$3)=Matriz!$J$387,CONCATENATE(Matriz!A387," - P2 I1"),"")</f>
        <v/>
      </c>
      <c r="K16" s="64" t="str">
        <f>IF(CONCATENATE(C$15,K$3)=Matriz!$J$27,CONCATENATE(Matriz!A27," - P2 I2"),"")</f>
        <v/>
      </c>
      <c r="L16" s="28" t="str">
        <f>IF(CONCATENATE(C$15,K$3)=Matriz!$J$99,CONCATENATE(Matriz!A99," - P2 I2"),"")</f>
        <v/>
      </c>
      <c r="M16" s="31" t="str">
        <f>IF(CONCATENATE(C$15,K$3)=Matriz!$J$171,CONCATENATE(Matriz!A171," - P2 I2"),"")</f>
        <v/>
      </c>
      <c r="N16" s="28" t="str">
        <f>IF(CONCATENATE(C$15,K$3)=Matriz!$J$243,CONCATENATE(Matriz!A243," - P2 I2"),"")</f>
        <v/>
      </c>
      <c r="O16" s="28" t="str">
        <f>IF(CONCATENATE(C$15,K$3)=Matriz!$J$315,CONCATENATE(Matriz!A315," - P2 I2"),"")</f>
        <v/>
      </c>
      <c r="P16" s="28" t="str">
        <f>IF(CONCATENATE(C$15,K$3)=Matriz!$J$387,CONCATENATE(Matriz!A387," - P2 I2"),"")</f>
        <v/>
      </c>
      <c r="Q16" s="67" t="str">
        <f>IF(CONCATENATE(C$15,Q$3)=Matriz!$J$27,CONCATENATE(Matriz!A27," - P2 I3"),"")</f>
        <v/>
      </c>
      <c r="R16" s="29" t="str">
        <f>IF(CONCATENATE(C$15,Q$3)=Matriz!$J$99,CONCATENATE(Matriz!A99," - P2 I3"),"")</f>
        <v/>
      </c>
      <c r="S16" s="33" t="str">
        <f>IF(CONCATENATE(C$15,Q$3)=Matriz!$J$171,CONCATENATE(Matriz!A171," - P2 I3"),"")</f>
        <v/>
      </c>
      <c r="T16" s="29" t="str">
        <f>IF(CONCATENATE(C$15,Q$3)=Matriz!$J$243,CONCATENATE(Matriz!A243," - P2 I3"),"")</f>
        <v/>
      </c>
      <c r="U16" s="29" t="str">
        <f>IF(CONCATENATE(C$15,Q$3)=Matriz!$J$315,CONCATENATE(Matriz!A315," - P2 I3"),"")</f>
        <v/>
      </c>
      <c r="V16" s="29" t="str">
        <f>IF(CONCATENATE(C$15,Q$3)=Matriz!$J$387,CONCATENATE(Matriz!A387," - P2 I3"),"")</f>
        <v/>
      </c>
      <c r="W16" s="73" t="str">
        <f>IF(CONCATENATE(C$15,W$3)=Matriz!$J$27,CONCATENATE(Matriz!A27," - P2 I4"),"")</f>
        <v/>
      </c>
      <c r="X16" s="30" t="str">
        <f>IF(CONCATENATE(C$15,W$3)=Matriz!$J$99,CONCATENATE(Matriz!A99," - P2 I4"),"")</f>
        <v/>
      </c>
      <c r="Y16" s="30" t="str">
        <f>IF(CONCATENATE(C$15,W$3)=Matriz!$J$171,CONCATENATE(Matriz!A171," - P2 I4"),"")</f>
        <v/>
      </c>
      <c r="Z16" s="30" t="str">
        <f>IF(CONCATENATE(C$15,W$3)=Matriz!$J$243,CONCATENATE(Matriz!A243," - P2 I4"),"")</f>
        <v/>
      </c>
      <c r="AA16" s="30" t="str">
        <f>IF(CONCATENATE(C$15,W$3)=Matriz!$J$315,CONCATENATE(Matriz!A315," - P2 I4"),"")</f>
        <v/>
      </c>
      <c r="AB16" s="30" t="str">
        <f>IF(CONCATENATE(C$15,W$3)=Matriz!$J$387,CONCATENATE(Matriz!A387," - P2 I4"),"")</f>
        <v/>
      </c>
      <c r="AC16" s="87" t="str">
        <f>IF(CONCATENATE(C$15,AC$3)=Matriz!$J$27,CONCATENATE(Matriz!A27," - P2 I5"),"")</f>
        <v/>
      </c>
      <c r="AD16" s="32" t="str">
        <f>IF(CONCATENATE(C$15,AC$3)=Matriz!$J$99,CONCATENATE(Matriz!A99," - P2 I5"),"")</f>
        <v/>
      </c>
      <c r="AE16" s="35" t="str">
        <f>IF(CONCATENATE(C$15,AC$3)=Matriz!$J$171,CONCATENATE(Matriz!A171," - P2 I5"),"")</f>
        <v/>
      </c>
      <c r="AF16" s="32" t="str">
        <f>IF(CONCATENATE(C$15,AC$3)=Matriz!$J$243,CONCATENATE(Matriz!A243," - P2 I5"),"")</f>
        <v/>
      </c>
      <c r="AG16" s="32" t="str">
        <f>IF(CONCATENATE(C$15,AC$3)=Matriz!$J$315,CONCATENATE(Matriz!A315," - P2 I5"),"")</f>
        <v/>
      </c>
      <c r="AH16" s="97" t="str">
        <f>IF(CONCATENATE(C$15,AC$3)=Matriz!$J$387,CONCATENATE(Matriz!A387," - P2 I5"),"")</f>
        <v/>
      </c>
      <c r="AI16" s="15"/>
      <c r="AJ16" s="15"/>
      <c r="AK16" s="15"/>
      <c r="AN16" s="98"/>
      <c r="AO16" s="98"/>
      <c r="AP16" s="98"/>
    </row>
    <row r="17" spans="1:47" ht="39.75" customHeight="1" x14ac:dyDescent="0.4">
      <c r="A17" s="703"/>
      <c r="C17" s="707"/>
      <c r="D17" s="704"/>
      <c r="E17" s="64" t="str">
        <f>IF(CONCATENATE(C$15,E$3)=Matriz!$J$36,CONCATENATE(Matriz!A36," - P2 I1"),"")</f>
        <v/>
      </c>
      <c r="F17" s="28" t="str">
        <f>IF(CONCATENATE(C$15,E$3)=Matriz!$J$108,CONCATENATE(Matriz!A108," - P2 I1"),"")</f>
        <v/>
      </c>
      <c r="G17" s="28" t="str">
        <f>IF(CONCATENATE(C$15,E$3)=Matriz!$J$180,CONCATENATE(Matriz!A180," - P2 I1"),"")</f>
        <v/>
      </c>
      <c r="H17" s="28" t="str">
        <f>IF(CONCATENATE(C$15,E$3)=Matriz!$J$252,CONCATENATE(Matriz!A252," - P2 I1"),"")</f>
        <v/>
      </c>
      <c r="I17" s="28" t="str">
        <f>IF(CONCATENATE(C$15,E$3)=Matriz!$J$324,CONCATENATE(Matriz!A324," - P2 I1"),"")</f>
        <v/>
      </c>
      <c r="J17" s="28" t="str">
        <f>IF(CONCATENATE(C$15,E$3)=Matriz!$J$396,CONCATENATE(Matriz!A396," - P2 I1"),"")</f>
        <v/>
      </c>
      <c r="K17" s="64" t="str">
        <f>IF(CONCATENATE(C$15,K$3)=Matriz!$J$36,CONCATENATE(Matriz!A36," - P2 I2"),"")</f>
        <v/>
      </c>
      <c r="L17" s="28" t="str">
        <f>IF(CONCATENATE(C$15,K$3)=Matriz!$J$108,CONCATENATE(Matriz!A108," - P2 I2"),"")</f>
        <v/>
      </c>
      <c r="M17" s="28" t="str">
        <f>IF(CONCATENATE(C$15,K$3)=Matriz!$J$180,CONCATENATE(Matriz!A180," - P2 I2"),"")</f>
        <v/>
      </c>
      <c r="N17" s="28" t="str">
        <f>IF(CONCATENATE(C$15,K$3)=Matriz!$J$252,CONCATENATE(Matriz!A252," - P2 I2"),"")</f>
        <v/>
      </c>
      <c r="O17" s="28" t="str">
        <f>IF(CONCATENATE(C$15,K$3)=Matriz!$J$324,CONCATENATE(Matriz!A324," - P2 I2"),"")</f>
        <v/>
      </c>
      <c r="P17" s="28" t="str">
        <f>IF(CONCATENATE(C$15,K$3)=Matriz!$J$396,CONCATENATE(Matriz!A396," - P2 I2"),"")</f>
        <v/>
      </c>
      <c r="Q17" s="67" t="str">
        <f>IF(CONCATENATE(C$15,Q$3)=Matriz!$J$36,CONCATENATE(Matriz!A36," - P2 I3"),"")</f>
        <v/>
      </c>
      <c r="R17" s="29" t="str">
        <f>IF(CONCATENATE(C$15,Q$3)=Matriz!$J$108,CONCATENATE(Matriz!A108," - P2 I3"),"")</f>
        <v/>
      </c>
      <c r="S17" s="29" t="str">
        <f>IF(CONCATENATE(C$15,Q$3)=Matriz!$J$180,CONCATENATE(Matriz!A180," - P2 I3"),"")</f>
        <v/>
      </c>
      <c r="T17" s="33" t="str">
        <f>IF(CONCATENATE(C$15,Q$3)=Matriz!$J$252,CONCATENATE(Matriz!A252," - P2 I3"),"")</f>
        <v/>
      </c>
      <c r="U17" s="29" t="str">
        <f>IF(CONCATENATE(C$15,Q$3)=Matriz!$J$324,CONCATENATE(Matriz!A324," - P2 I3"),"")</f>
        <v/>
      </c>
      <c r="V17" s="29" t="str">
        <f>IF(CONCATENATE(C$15,Q$3)=Matriz!$J$396,CONCATENATE(Matriz!A396," - P2 I3"),"")</f>
        <v/>
      </c>
      <c r="W17" s="73" t="str">
        <f>IF(CONCATENATE(C$15,W$3)=Matriz!$J$36,CONCATENATE(Matriz!A36," - P2 I4"),"")</f>
        <v/>
      </c>
      <c r="X17" s="34" t="str">
        <f>IF(CONCATENATE(C$15,W$3)=Matriz!$J$108,CONCATENATE(Matriz!A108," - P2 I4"),"")</f>
        <v/>
      </c>
      <c r="Y17" s="30" t="str">
        <f>IF(CONCATENATE(C$15,W$3)=Matriz!$J$180,CONCATENATE(Matriz!A180," - P2 I4"),"")</f>
        <v/>
      </c>
      <c r="Z17" s="30" t="str">
        <f>IF(CONCATENATE(C$15,W$3)=Matriz!$J$252,CONCATENATE(Matriz!A252," - P2 I4"),"")</f>
        <v/>
      </c>
      <c r="AA17" s="34" t="str">
        <f>IF(CONCATENATE(C$15,W$3)=Matriz!$J$324,CONCATENATE(Matriz!A324," - P2 I4"),"")</f>
        <v/>
      </c>
      <c r="AB17" s="30" t="str">
        <f>IF(CONCATENATE(C$15,W$3)=Matriz!$J$396,CONCATENATE(Matriz!A396," - P2 I4"),"")</f>
        <v/>
      </c>
      <c r="AC17" s="87" t="str">
        <f>IF(CONCATENATE(C$15,AC$3)=Matriz!$J$36,CONCATENATE(Matriz!A36," - P2 I5"),"")</f>
        <v/>
      </c>
      <c r="AD17" s="32" t="str">
        <f>IF(CONCATENATE(C$15,AC$3)=Matriz!$J$108,CONCATENATE(Matriz!A108," - P2 I5"),"")</f>
        <v/>
      </c>
      <c r="AE17" s="32" t="str">
        <f>IF(CONCATENATE(C$15,AC$3)=Matriz!$J$180,CONCATENATE(Matriz!A180," - P2 I5"),"")</f>
        <v/>
      </c>
      <c r="AF17" s="32" t="str">
        <f>IF(CONCATENATE(C$15,AC$3)=Matriz!$J$252,CONCATENATE(Matriz!A252," - P2 I5"),"")</f>
        <v/>
      </c>
      <c r="AG17" s="32" t="str">
        <f>IF(CONCATENATE(C$15,AC$3)=Matriz!$J$324,CONCATENATE(Matriz!A324," - P2 I5"),"")</f>
        <v/>
      </c>
      <c r="AH17" s="97" t="str">
        <f>IF(CONCATENATE(C$15,AC$3)=Matriz!$J$396,CONCATENATE(Matriz!A396," - P2 I5"),"")</f>
        <v/>
      </c>
      <c r="AI17" s="15"/>
      <c r="AJ17" s="15"/>
      <c r="AK17" s="15"/>
      <c r="AN17" s="98"/>
      <c r="AO17" s="98"/>
      <c r="AP17" s="98"/>
    </row>
    <row r="18" spans="1:47" ht="39.75" customHeight="1" x14ac:dyDescent="0.4">
      <c r="A18" s="703"/>
      <c r="C18" s="707"/>
      <c r="D18" s="704"/>
      <c r="E18" s="64" t="str">
        <f>IF(CONCATENATE(C$15,E$3)=Matriz!$J$45,CONCATENATE(Matriz!A45," - P2 I1"),"")</f>
        <v/>
      </c>
      <c r="F18" s="31" t="str">
        <f>IF(CONCATENATE(C$15,E$3)=Matriz!$J$117,CONCATENATE(Matriz!A117," - P2 I1"),"")</f>
        <v/>
      </c>
      <c r="G18" s="28" t="str">
        <f>IF(CONCATENATE(C$15,E$3)=Matriz!$J$189,CONCATENATE(Matriz!A189," - P2 I1"),"")</f>
        <v/>
      </c>
      <c r="H18" s="31" t="str">
        <f>IF(CONCATENATE(C$15,E$3)=Matriz!$J$261,CONCATENATE(Matriz!A261," - P2 I1"),"")</f>
        <v/>
      </c>
      <c r="I18" s="31" t="str">
        <f>IF(CONCATENATE(C$15,E$3)=Matriz!$J$333,CONCATENATE(Matriz!A333," - P2 I1"),"")</f>
        <v/>
      </c>
      <c r="J18" s="28" t="str">
        <f>IF(CONCATENATE(C$15,E$3)=Matriz!$J$405,CONCATENATE(Matriz!A405," - P2 I1"),"")</f>
        <v/>
      </c>
      <c r="K18" s="64" t="str">
        <f>IF(CONCATENATE(C$15,K$3)=Matriz!$J$45,CONCATENATE(Matriz!A45," - P2 I2"),"")</f>
        <v/>
      </c>
      <c r="L18" s="31" t="str">
        <f>IF(CONCATENATE(C$15,K$3)=Matriz!$J$117,CONCATENATE(Matriz!A117," - P2 I2"),"")</f>
        <v/>
      </c>
      <c r="M18" s="31" t="str">
        <f>IF(CONCATENATE(C$15,K$3)=Matriz!$J$189,CONCATENATE(Matriz!A189," - P2 I2"),"")</f>
        <v/>
      </c>
      <c r="N18" s="31" t="str">
        <f>IF(CONCATENATE(C$15,K$3)=Matriz!$J$261,CONCATENATE(Matriz!A261," - P2 I2"),"")</f>
        <v/>
      </c>
      <c r="O18" s="28" t="str">
        <f>IF(CONCATENATE(C$15,K$3)=Matriz!$J$333,CONCATENATE(Matriz!A333," - P2 I2"),"")</f>
        <v/>
      </c>
      <c r="P18" s="28" t="str">
        <f>IF(CONCATENATE(C$15,K$3)=Matriz!$J$405,CONCATENATE(Matriz!A405," - P2 I2"),"")</f>
        <v/>
      </c>
      <c r="Q18" s="67" t="str">
        <f>IF(CONCATENATE(C$15,Q$3)=Matriz!$J$45,CONCATENATE(Matriz!A45," - P2 I3"),"")</f>
        <v/>
      </c>
      <c r="R18" s="33" t="str">
        <f>IF(CONCATENATE(C$15,Q$3)=Matriz!$J$117,CONCATENATE(Matriz!A117," - P2 I3"),"")</f>
        <v/>
      </c>
      <c r="S18" s="29" t="str">
        <f>IF(CONCATENATE(C$15,Q$3)=Matriz!$J$189,CONCATENATE(Matriz!A189," - P2 I3"),"")</f>
        <v/>
      </c>
      <c r="T18" s="33" t="str">
        <f>IF(CONCATENATE(C$15,Q$3)=Matriz!$J$261,CONCATENATE(Matriz!A261," - P2 I3"),"")</f>
        <v/>
      </c>
      <c r="U18" s="33" t="str">
        <f>IF(CONCATENATE(C$15,Q$3)=Matriz!$J$333,CONCATENATE(Matriz!A333," - P2 I3"),"")</f>
        <v/>
      </c>
      <c r="V18" s="29" t="str">
        <f>IF(CONCATENATE(C$15,Q$3)=Matriz!$J$405,CONCATENATE(Matriz!A405," - P2 I3"),"")</f>
        <v/>
      </c>
      <c r="W18" s="73" t="str">
        <f>IF(CONCATENATE(C$15,W$3)=Matriz!$J$45,CONCATENATE(Matriz!A45," - P2 I4"),"")</f>
        <v/>
      </c>
      <c r="X18" s="34" t="str">
        <f>IF(CONCATENATE(C$15,W$3)=Matriz!$J$117,CONCATENATE(Matriz!A117," - P2 I4"),"")</f>
        <v/>
      </c>
      <c r="Y18" s="34" t="str">
        <f>IF(CONCATENATE(C$15,W$3)=Matriz!$J$189,CONCATENATE(Matriz!A189," - P2 I4"),"")</f>
        <v/>
      </c>
      <c r="Z18" s="34" t="str">
        <f>IF(CONCATENATE(C$15,W$3)=Matriz!$J$261,CONCATENATE(Matriz!A261," - P2 I4"),"")</f>
        <v/>
      </c>
      <c r="AA18" s="34" t="str">
        <f>IF(CONCATENATE(C$15,W$3)=Matriz!$J$333,CONCATENATE(Matriz!A333," - P2 I4"),"")</f>
        <v/>
      </c>
      <c r="AB18" s="30" t="str">
        <f>IF(CONCATENATE(C$15,W$3)=Matriz!$J$405,CONCATENATE(Matriz!A405," - P2 I4"),"")</f>
        <v/>
      </c>
      <c r="AC18" s="87" t="str">
        <f>IF(CONCATENATE(C$15,AC$3)=Matriz!$J$45,CONCATENATE(Matriz!A45," - P2 I5"),"")</f>
        <v/>
      </c>
      <c r="AD18" s="35" t="str">
        <f>IF(CONCATENATE(C$15,AC$3)=Matriz!$J$117,CONCATENATE(Matriz!A117," - P2 I5"),"")</f>
        <v/>
      </c>
      <c r="AE18" s="35" t="str">
        <f>IF(CONCATENATE(C$15,AC$3)=Matriz!$J$189,CONCATENATE(Matriz!A189," - P2 I5"),"")</f>
        <v/>
      </c>
      <c r="AF18" s="32" t="str">
        <f>IF(CONCATENATE(C$15,AC$3)=Matriz!$J$261,CONCATENATE(Matriz!A261," - P2 I5"),"")</f>
        <v/>
      </c>
      <c r="AG18" s="32" t="str">
        <f>IF(CONCATENATE(C$15,AC$3)=Matriz!$J$333,CONCATENATE(Matriz!A333," - P2 I5"),"")</f>
        <v/>
      </c>
      <c r="AH18" s="97" t="str">
        <f>IF(CONCATENATE(C$15,AC$3)=Matriz!$J$405,CONCATENATE(Matriz!A405," - P2 I5"),"")</f>
        <v/>
      </c>
      <c r="AI18" s="15"/>
      <c r="AJ18" s="15"/>
      <c r="AK18" s="15"/>
      <c r="AN18" s="98">
        <v>9</v>
      </c>
      <c r="AO18" s="98">
        <v>7</v>
      </c>
      <c r="AP18" s="98">
        <f t="shared" si="0"/>
        <v>63</v>
      </c>
    </row>
    <row r="19" spans="1:47" ht="39.75" customHeight="1" x14ac:dyDescent="0.4">
      <c r="A19" s="703"/>
      <c r="C19" s="707"/>
      <c r="D19" s="704"/>
      <c r="E19" s="64" t="str">
        <f>IF(CONCATENATE(C$15,E$3)=Matriz!$J$54,CONCATENATE(Matriz!A54," - P2 I1"),"")</f>
        <v/>
      </c>
      <c r="F19" s="31" t="str">
        <f>IF(CONCATENATE(C$15,E$3)=Matriz!$J$126,CONCATENATE(Matriz!A126," - P2 I1"),"")</f>
        <v/>
      </c>
      <c r="G19" s="28" t="str">
        <f>IF(CONCATENATE(C$15,E$3)=Matriz!$J$198,CONCATENATE(Matriz!A198," - P2 I1"),"")</f>
        <v/>
      </c>
      <c r="H19" s="31" t="str">
        <f>IF(CONCATENATE(C$15,E$3)=Matriz!$J$270,CONCATENATE(Matriz!A270," - P2 I1"),"")</f>
        <v/>
      </c>
      <c r="I19" s="31" t="str">
        <f>IF(CONCATENATE(C$15,E$3)=Matriz!$J$342,CONCATENATE(Matriz!A342," - P2 I1"),"")</f>
        <v/>
      </c>
      <c r="J19" s="28" t="str">
        <f>IF(CONCATENATE(C$15,E$3)=Matriz!$J$414,CONCATENATE(Matriz!A414," - P2 I1"),"")</f>
        <v/>
      </c>
      <c r="K19" s="64" t="str">
        <f>IF(CONCATENATE(C$15,K$3)=Matriz!$J$54,CONCATENATE(Matriz!A54," - P2 I2"),"")</f>
        <v/>
      </c>
      <c r="L19" s="31" t="str">
        <f>IF(CONCATENATE(C$15,K$3)=Matriz!$J$126,CONCATENATE(Matriz!A126," - P2 I2"),"")</f>
        <v/>
      </c>
      <c r="M19" s="31" t="str">
        <f>IF(CONCATENATE(C$15,K$3)=Matriz!$J$198,CONCATENATE(Matriz!A198," - P2 I2"),"")</f>
        <v/>
      </c>
      <c r="N19" s="31" t="str">
        <f>IF(CONCATENATE(C$15,K$3)=Matriz!$J$270,CONCATENATE(Matriz!A270," - P2 I2"),"")</f>
        <v/>
      </c>
      <c r="O19" s="28" t="str">
        <f>IF(CONCATENATE(C$15,K$3)=Matriz!$J$342,CONCATENATE(Matriz!A342," - P2 I2"),"")</f>
        <v/>
      </c>
      <c r="P19" s="28" t="str">
        <f>IF(CONCATENATE(C$15,K$3)=Matriz!$J$414,CONCATENATE(Matriz!A414," - P2 I2"),"")</f>
        <v/>
      </c>
      <c r="Q19" s="67" t="str">
        <f>IF(CONCATENATE(C$15,Q$3)=Matriz!$J$54,CONCATENATE(Matriz!A54," - P2 I3"),"")</f>
        <v/>
      </c>
      <c r="R19" s="33" t="str">
        <f>IF(CONCATENATE(C$15,Q$3)=Matriz!$J$126,CONCATENATE(Matriz!A126," - P2 I3"),"")</f>
        <v/>
      </c>
      <c r="S19" s="29" t="str">
        <f>IF(CONCATENATE(C$15,Q$3)=Matriz!$J$198,CONCATENATE(Matriz!A198," - P2 I3"),"")</f>
        <v/>
      </c>
      <c r="T19" s="33" t="str">
        <f>IF(CONCATENATE(C$15,Q$3)=Matriz!$J$270,CONCATENATE(Matriz!A270," - P2 I3"),"")</f>
        <v/>
      </c>
      <c r="U19" s="33" t="str">
        <f>IF(CONCATENATE(C$15,Q$3)=Matriz!$J$342,CONCATENATE(Matriz!A342," - P2 I3"),"")</f>
        <v/>
      </c>
      <c r="V19" s="29" t="str">
        <f>IF(CONCATENATE(C$15,Q$3)=Matriz!$J$414,CONCATENATE(Matriz!A414," - P2 I3"),"")</f>
        <v/>
      </c>
      <c r="W19" s="73" t="str">
        <f>IF(CONCATENATE(C$15,W$3)=Matriz!$J$54,CONCATENATE(Matriz!A54," - P2 I4"),"")</f>
        <v/>
      </c>
      <c r="X19" s="34" t="str">
        <f>IF(CONCATENATE(C$15,W$3)=Matriz!$J$126,CONCATENATE(Matriz!A126," - P2 I4"),"")</f>
        <v/>
      </c>
      <c r="Y19" s="34" t="str">
        <f>IF(CONCATENATE(C$15,W$3)=Matriz!$J$198,CONCATENATE(Matriz!A198," - P2 I4"),"")</f>
        <v/>
      </c>
      <c r="Z19" s="34" t="str">
        <f>IF(CONCATENATE(C$15,W$3)=Matriz!$J$270,CONCATENATE(Matriz!A270," - P2 I4"),"")</f>
        <v/>
      </c>
      <c r="AA19" s="30" t="str">
        <f>IF(CONCATENATE(C$15,W$3)=Matriz!$J$342,CONCATENATE(Matriz!A342," - P2 I4"),"")</f>
        <v/>
      </c>
      <c r="AB19" s="30" t="str">
        <f>IF(CONCATENATE(C$15,W$3)=Matriz!$J$414,CONCATENATE(Matriz!A414," - P2 I4"),"")</f>
        <v/>
      </c>
      <c r="AC19" s="87" t="str">
        <f>IF(CONCATENATE(C$15,AC$3)=Matriz!$J$54,CONCATENATE(Matriz!A54," - P2 I5"),"")</f>
        <v/>
      </c>
      <c r="AD19" s="35" t="str">
        <f>IF(CONCATENATE(C$15,AC$3)=Matriz!$J$126,CONCATENATE(Matriz!A126," - P2 I5"),"")</f>
        <v/>
      </c>
      <c r="AE19" s="35" t="str">
        <f>IF(CONCATENATE(C$15,AC$3)=Matriz!$J$198,CONCATENATE(Matriz!A198," - P2 I5"),"")</f>
        <v/>
      </c>
      <c r="AF19" s="35" t="str">
        <f>IF(CONCATENATE(C$15,AC$3)=Matriz!$J$270,CONCATENATE(Matriz!A270," - P2 I5"),"")</f>
        <v/>
      </c>
      <c r="AG19" s="35" t="str">
        <f>IF(CONCATENATE(C$15,AC$3)=Matriz!$J$342,CONCATENATE(Matriz!A342," - P2 I5"),"")</f>
        <v/>
      </c>
      <c r="AH19" s="97" t="str">
        <f>IF(CONCATENATE(C$15,AC$3)=Matriz!$J$414,CONCATENATE(Matriz!A414," - P2 I5"),"")</f>
        <v/>
      </c>
      <c r="AI19" s="15"/>
      <c r="AJ19" s="15"/>
      <c r="AK19" s="15"/>
      <c r="AN19" s="98">
        <v>9</v>
      </c>
      <c r="AO19" s="98">
        <v>8</v>
      </c>
      <c r="AP19" s="98">
        <f t="shared" si="0"/>
        <v>72</v>
      </c>
    </row>
    <row r="20" spans="1:47" ht="39.75" customHeight="1" x14ac:dyDescent="0.4">
      <c r="A20" s="703"/>
      <c r="C20" s="707"/>
      <c r="D20" s="704"/>
      <c r="E20" s="64" t="str">
        <f>IF(CONCATENATE(C$15,E$3)=Matriz!$J$63,CONCATENATE(Matriz!A63," - P2 I1"),"")</f>
        <v/>
      </c>
      <c r="F20" s="28" t="str">
        <f>IF(CONCATENATE(C$15,E$3)=Matriz!$J$135,CONCATENATE(Matriz!A135," - P2 I1"),"")</f>
        <v/>
      </c>
      <c r="G20" s="28" t="str">
        <f>IF(CONCATENATE(C$15,E$3)=Matriz!$J$207,CONCATENATE(Matriz!A207," - P2 I1"),"")</f>
        <v/>
      </c>
      <c r="H20" s="31" t="str">
        <f>IF(CONCATENATE(C$15,E$3)=Matriz!$J$279,CONCATENATE(Matriz!A279," - P2 I1"),"")</f>
        <v/>
      </c>
      <c r="I20" s="31" t="str">
        <f>IF(CONCATENATE(C$15,E$3)=Matriz!$J$351,CONCATENATE(Matriz!A351," - P2 I1"),"")</f>
        <v/>
      </c>
      <c r="J20" s="28" t="str">
        <f>IF(CONCATENATE(C$15,E$3)=Matriz!$J$423,CONCATENATE(Matriz!A423," - P2 I1"),"")</f>
        <v/>
      </c>
      <c r="K20" s="64" t="str">
        <f>IF(CONCATENATE(C$15,K$3)=Matriz!$J$63,CONCATENATE(Matriz!A63," - P2 I2"),"")</f>
        <v/>
      </c>
      <c r="L20" s="28" t="str">
        <f>IF(CONCATENATE(C$15,K$3)=Matriz!$J$135,CONCATENATE(Matriz!A135," - P2 I2"),"")</f>
        <v/>
      </c>
      <c r="M20" s="31" t="str">
        <f>IF(CONCATENATE(C$15,K$3)=Matriz!$J$207,CONCATENATE(Matriz!A207," - P2 I2"),"")</f>
        <v/>
      </c>
      <c r="N20" s="31" t="str">
        <f>IF(CONCATENATE(C$15,K$3)=Matriz!$J$279,CONCATENATE(Matriz!A279," - P2 I2"),"")</f>
        <v/>
      </c>
      <c r="O20" s="28" t="str">
        <f>IF(CONCATENATE(C$15,K$3)=Matriz!$J$351,CONCATENATE(Matriz!A351," - P2 I2"),"")</f>
        <v/>
      </c>
      <c r="P20" s="28" t="str">
        <f>IF(CONCATENATE(C$15,K$3)=Matriz!$J$423,CONCATENATE(Matriz!A423," - P2 I2"),"")</f>
        <v/>
      </c>
      <c r="Q20" s="67" t="str">
        <f>IF(CONCATENATE(C$15,Q$3)=Matriz!$J$63,CONCATENATE(Matriz!A63," - P2 I3"),"")</f>
        <v/>
      </c>
      <c r="R20" s="29" t="str">
        <f>IF(CONCATENATE(C$15,Q$3)=Matriz!$J$135,CONCATENATE(Matriz!A135," - P2 I3"),"")</f>
        <v/>
      </c>
      <c r="S20" s="29" t="str">
        <f>IF(CONCATENATE(C$15,Q$3)=Matriz!$J$207,CONCATENATE(Matriz!A207," - P2 I3"),"")</f>
        <v/>
      </c>
      <c r="T20" s="33" t="str">
        <f>IF(CONCATENATE(C$15,Q$3)=Matriz!$J$279,CONCATENATE(Matriz!A279," - P2 I3"),"")</f>
        <v/>
      </c>
      <c r="U20" s="33" t="str">
        <f>IF(CONCATENATE(C$15,Q$3)=Matriz!$J$351,CONCATENATE(Matriz!A351," - P2 I3"),"")</f>
        <v/>
      </c>
      <c r="V20" s="29" t="str">
        <f>IF(CONCATENATE(C$15,Q$3)=Matriz!$J$423,CONCATENATE(Matriz!A423," - P2 I3"),"")</f>
        <v/>
      </c>
      <c r="W20" s="116" t="str">
        <f>IF(CONCATENATE(C$15,W$3)=Matriz!$J$63,CONCATENATE(Matriz!A63," - P2 I4"),"")</f>
        <v/>
      </c>
      <c r="X20" s="34" t="str">
        <f>IF(CONCATENATE(C$15,W$3)=Matriz!$J$135,CONCATENATE(Matriz!A135," - P2 I4"),"")</f>
        <v/>
      </c>
      <c r="Y20" s="30" t="str">
        <f>IF(CONCATENATE(C$15,W$3)=Matriz!$J$207,CONCATENATE(Matriz!A207," - P2 I4"),"")</f>
        <v/>
      </c>
      <c r="Z20" s="30" t="str">
        <f>IF(CONCATENATE(C$15,W$3)=Matriz!$J$279,CONCATENATE(Matriz!A279," - P2 I4"),"")</f>
        <v/>
      </c>
      <c r="AA20" s="34" t="str">
        <f>IF(CONCATENATE(C$15,W$3)=Matriz!$J$351,CONCATENATE(Matriz!A351," - P2 I4"),"")</f>
        <v/>
      </c>
      <c r="AB20" s="30" t="str">
        <f>IF(CONCATENATE(C$15,W$3)=Matriz!$J$423,CONCATENATE(Matriz!A423," - P2 I4"),"")</f>
        <v/>
      </c>
      <c r="AC20" s="87" t="str">
        <f>IF(CONCATENATE(C$15,AC$3)=Matriz!$J$63,CONCATENATE(Matriz!A63," - P2 I5"),"")</f>
        <v/>
      </c>
      <c r="AD20" s="32" t="str">
        <f>IF(CONCATENATE(C$15,AC$3)=Matriz!$J$135,CONCATENATE(Matriz!A135," - P2 I5"),"")</f>
        <v/>
      </c>
      <c r="AE20" s="35" t="str">
        <f>IF(CONCATENATE(C$15,AC$3)=Matriz!$J$207,CONCATENATE(Matriz!A207," - P2 I5"),"")</f>
        <v/>
      </c>
      <c r="AF20" s="35" t="str">
        <f>IF(CONCATENATE(C$15,AC$3)=Matriz!$J$279,CONCATENATE(Matriz!A279," - P2 I5"),"")</f>
        <v/>
      </c>
      <c r="AG20" s="35" t="str">
        <f>IF(CONCATENATE(C$15,AC$3)=Matriz!$J$351,CONCATENATE(Matriz!A351," - P2 I5"),"")</f>
        <v/>
      </c>
      <c r="AH20" s="97" t="str">
        <f>IF(CONCATENATE(C$15,AC$3)=Matriz!$J$423,CONCATENATE(Matriz!A423," - P2 I5"),"")</f>
        <v/>
      </c>
      <c r="AN20" s="98">
        <v>9</v>
      </c>
      <c r="AO20" s="98">
        <v>9</v>
      </c>
      <c r="AP20" s="98">
        <f t="shared" ref="AP20:AP45" si="1">AO20*AN20</f>
        <v>81</v>
      </c>
    </row>
    <row r="21" spans="1:47" ht="39.75" customHeight="1" thickBot="1" x14ac:dyDescent="0.45">
      <c r="A21" s="703"/>
      <c r="C21" s="27"/>
      <c r="D21" s="79"/>
      <c r="E21" s="111" t="str">
        <f>IF(CONCATENATE(C$15,E$3)=Matriz!$J$72,CONCATENATE(Matriz!A72," - P2 I1"),"")</f>
        <v/>
      </c>
      <c r="F21" s="28" t="str">
        <f>IF(CONCATENATE(C$15,E$3)=Matriz!$J$144,CONCATENATE(Matriz!A144," - P2 I1"),"")</f>
        <v/>
      </c>
      <c r="G21" s="28" t="str">
        <f>IF(CONCATENATE(C$15,E$3)=Matriz!$J$216,CONCATENATE(Matriz!A216," - P2 I1"),"")</f>
        <v/>
      </c>
      <c r="H21" s="31" t="str">
        <f>IF(CONCATENATE(C$15,E$3)=Matriz!$J$288,CONCATENATE(Matriz!A288," - P2 I1"),"")</f>
        <v/>
      </c>
      <c r="I21" s="31" t="str">
        <f>IF(CONCATENATE(C$15,E$3)=Matriz!$J$360,CONCATENATE(Matriz!A360," - P2 I1"),"")</f>
        <v/>
      </c>
      <c r="J21" s="28" t="str">
        <f>IF(CONCATENATE(C$15,E$3)=Matriz!$J$432,CONCATENATE(Matriz!A432," - P2 I1"),"")</f>
        <v/>
      </c>
      <c r="K21" s="111" t="str">
        <f>IF(CONCATENATE(C$15,K$3)=Matriz!$J$72,CONCATENATE(Matriz!A72," - P2 I2"),"")</f>
        <v/>
      </c>
      <c r="L21" s="28" t="str">
        <f>IF(CONCATENATE(C$15,K$3)=Matriz!$J$144,CONCATENATE(Matriz!A144," - P2 I2"),"")</f>
        <v/>
      </c>
      <c r="M21" s="31" t="str">
        <f>IF(CONCATENATE(C$15,K$3)=Matriz!$J$216,CONCATENATE(Matriz!A216," - P2 I2"),"")</f>
        <v/>
      </c>
      <c r="N21" s="31" t="str">
        <f>IF(CONCATENATE(C$15,K$3)=Matriz!$J$288,CONCATENATE(Matriz!A288," - P2 I2"),"")</f>
        <v/>
      </c>
      <c r="O21" s="28" t="str">
        <f>IF(CONCATENATE(C$15,K$3)=Matriz!$J$360,CONCATENATE(Matriz!A360," - P2 I2"),"")</f>
        <v/>
      </c>
      <c r="P21" s="28" t="str">
        <f>IF(CONCATENATE(C$15,K$3)=Matriz!$J$432,CONCATENATE(Matriz!A432," - P2 I2"),"")</f>
        <v/>
      </c>
      <c r="Q21" s="115" t="str">
        <f>IF(CONCATENATE(C$15,Q$3)=Matriz!$J$72,CONCATENATE(Matriz!A72," - P2 I3"),"")</f>
        <v/>
      </c>
      <c r="R21" s="29" t="str">
        <f>IF(CONCATENATE(C$15,Q$3)=Matriz!$J$144,CONCATENATE(Matriz!A144," - P2 I3"),"")</f>
        <v/>
      </c>
      <c r="S21" s="29" t="str">
        <f>IF(CONCATENATE(C$15,Q$3)=Matriz!$J$216,CONCATENATE(Matriz!A216," - P2 I3"),"")</f>
        <v/>
      </c>
      <c r="T21" s="33" t="str">
        <f>IF(CONCATENATE(C$15,Q$3)=Matriz!$J$288,CONCATENATE(Matriz!A288," - P2 I3"),"")</f>
        <v/>
      </c>
      <c r="U21" s="33" t="str">
        <f>IF(CONCATENATE(C$15,Q$3)=Matriz!$J$360,CONCATENATE(Matriz!A360," - P2 I3"),"")</f>
        <v/>
      </c>
      <c r="V21" s="29" t="str">
        <f>IF(CONCATENATE(C$15,Q$3)=Matriz!$J$432,CONCATENATE(Matriz!A432," - P2 I3"),"")</f>
        <v/>
      </c>
      <c r="W21" s="73" t="str">
        <f>IF(CONCATENATE(C$15,W$3)=Matriz!$J$72,CONCATENATE(Matriz!A72," - P2 I4"),"")</f>
        <v/>
      </c>
      <c r="X21" s="30" t="str">
        <f>IF(CONCATENATE(C$15,W$3)=Matriz!$J$144,CONCATENATE(Matriz!A144," - P2 I4"),"")</f>
        <v/>
      </c>
      <c r="Y21" s="30" t="str">
        <f>IF(CONCATENATE(C$15,W$3)=Matriz!$J$216,CONCATENATE(Matriz!A216," - P2 I4"),"")</f>
        <v/>
      </c>
      <c r="Z21" s="34" t="str">
        <f>IF(CONCATENATE(C$15,W$3)=Matriz!$J$288,CONCATENATE(Matriz!A288," - P2 I4"),"")</f>
        <v/>
      </c>
      <c r="AA21" s="34" t="str">
        <f>IF(CONCATENATE(C$15,W$3)=Matriz!$J$360,CONCATENATE(Matriz!A360," - P2 I4"),"")</f>
        <v/>
      </c>
      <c r="AB21" s="30" t="str">
        <f>IF(CONCATENATE(C$15,W$3)=Matriz!$J$432,CONCATENATE(Matriz!A432," - P2 I4"),"")</f>
        <v/>
      </c>
      <c r="AC21" s="140" t="str">
        <f>IF(CONCATENATE(C$15,AC$3)=Matriz!$J$72,CONCATENATE(Matriz!A72," - P2 I5"),"")</f>
        <v/>
      </c>
      <c r="AD21" s="32" t="str">
        <f>IF(CONCATENATE(C$15,AC$3)=Matriz!$J$144,CONCATENATE(Matriz!A144," - P2 I5"),"")</f>
        <v/>
      </c>
      <c r="AE21" s="35" t="str">
        <f>IF(CONCATENATE(C$15,AC$3)=Matriz!$J$216,CONCATENATE(Matriz!A216," - P2 I5"),"")</f>
        <v/>
      </c>
      <c r="AF21" s="35" t="str">
        <f>IF(CONCATENATE(C$15,AC$3)=Matriz!$J$288,CONCATENATE(Matriz!A288," - P2 I5"),"")</f>
        <v/>
      </c>
      <c r="AG21" s="32" t="str">
        <f>IF(CONCATENATE(C$15,AC$3)=Matriz!$J$360,CONCATENATE(Matriz!A360," - P2 I5"),"")</f>
        <v/>
      </c>
      <c r="AH21" s="97" t="str">
        <f>IF(CONCATENATE(C$15,AC$3)=Matriz!$J$432,CONCATENATE(Matriz!A432," - P2 I5"),"")</f>
        <v/>
      </c>
      <c r="AN21" s="98">
        <v>9</v>
      </c>
      <c r="AO21" s="98">
        <v>10</v>
      </c>
      <c r="AP21" s="98">
        <f t="shared" si="1"/>
        <v>90</v>
      </c>
    </row>
    <row r="22" spans="1:47" ht="39.75" customHeight="1" x14ac:dyDescent="0.4">
      <c r="A22" s="703"/>
      <c r="C22" s="707">
        <v>3</v>
      </c>
      <c r="D22" s="704" t="s">
        <v>83</v>
      </c>
      <c r="E22" s="62" t="str">
        <f>IF(CONCATENATE(C$22,E$3)=Matriz!$J$9,CONCATENATE(Matriz!A9," - P3 I1"),"")</f>
        <v/>
      </c>
      <c r="F22" s="110" t="str">
        <f>IF(CONCATENATE(C$22,E$3)=Matriz!$J$81,CONCATENATE(Matriz!A81," - P3 I1"),"")</f>
        <v/>
      </c>
      <c r="G22" s="63" t="str">
        <f>IF(CONCATENATE(C$22,E$3)=Matriz!$J$153,CONCATENATE(Matriz!A153," - P3 I1"),"")</f>
        <v/>
      </c>
      <c r="H22" s="63" t="str">
        <f>IF(CONCATENATE(C$22,E$3)=Matriz!$J$225,CONCATENATE(Matriz!A225," - P3 I1"),"")</f>
        <v/>
      </c>
      <c r="I22" s="110" t="str">
        <f>IF(CONCATENATE(C$22,E$3)=Matriz!$J$297,CONCATENATE(Matriz!A297," - P3 I1"),"")</f>
        <v/>
      </c>
      <c r="J22" s="63" t="str">
        <f>IF(CONCATENATE(C$22,E$3)=Matriz!$J$369,CONCATENATE(Matriz!A369," - P3 I1"),"")</f>
        <v/>
      </c>
      <c r="K22" s="65" t="str">
        <f>IF(CONCATENATE(C$22,K$3)=Matriz!$J$9,CONCATENATE(Matriz!A9," - P3 I2"),"")</f>
        <v/>
      </c>
      <c r="L22" s="112" t="str">
        <f>IF(CONCATENATE(C$22,K$3)=Matriz!$J$81,CONCATENATE(Matriz!A81," - P3 I2"),"")</f>
        <v/>
      </c>
      <c r="M22" s="66" t="str">
        <f>IF(CONCATENATE(C$22,K$3)=Matriz!$J$153,CONCATENATE(Matriz!A153," - P3 I2"),"")</f>
        <v/>
      </c>
      <c r="N22" s="66" t="str">
        <f>IF(CONCATENATE(C$22,K$3)=Matriz!$J$225,CONCATENATE(Matriz!A225," - P3 I2"),"")</f>
        <v/>
      </c>
      <c r="O22" s="112" t="str">
        <f>IF(CONCATENATE(C$22,K$3)=Matriz!$J$297,CONCATENATE(Matriz!A297," - P3 I2"),"")</f>
        <v/>
      </c>
      <c r="P22" s="66" t="str">
        <f>IF(CONCATENATE(C$22,K$3)=Matriz!$J$369,CONCATENATE(Matriz!A369," - P3 I2"),"")</f>
        <v/>
      </c>
      <c r="Q22" s="70" t="str">
        <f>IF(CONCATENATE(C$22,Q$3)=Matriz!$J$9,CONCATENATE(Matriz!A9," - P3 I3"),"")</f>
        <v/>
      </c>
      <c r="R22" s="113" t="str">
        <f>IF(CONCATENATE(C$22,Q$3)=Matriz!$J$81,CONCATENATE(Matriz!A81," - P3 I3"),"")</f>
        <v/>
      </c>
      <c r="S22" s="71" t="str">
        <f>IF(CONCATENATE(C$22,Q$3)=Matriz!$J$153,CONCATENATE(Matriz!A153," - P3 I3"),"")</f>
        <v/>
      </c>
      <c r="T22" s="71" t="str">
        <f>IF(CONCATENATE(C$22,Q$3)=Matriz!$J$225,CONCATENATE(Matriz!A225," - P3 I3"),"")</f>
        <v/>
      </c>
      <c r="U22" s="113" t="str">
        <f>IF(CONCATENATE(C$22,Q$3)=Matriz!$J$297,CONCATENATE(Matriz!A297," - P3 I3"),"")</f>
        <v/>
      </c>
      <c r="V22" s="71" t="str">
        <f>IF(CONCATENATE(C$22,Q$3)=Matriz!$J$369,CONCATENATE(Matriz!A369," - P3 I3"),"")</f>
        <v/>
      </c>
      <c r="W22" s="84" t="str">
        <f>IF(CONCATENATE(C$22,W$3)=Matriz!$J$9,CONCATENATE(Matriz!A9," - P3 I4"),"")</f>
        <v/>
      </c>
      <c r="X22" s="117" t="str">
        <f>IF(CONCATENATE(C$22,W$3)=Matriz!$J$81,CONCATENATE(Matriz!A81," - P3 I4"),"")</f>
        <v/>
      </c>
      <c r="Y22" s="85" t="str">
        <f>IF(CONCATENATE(C$22,W$3)=Matriz!$J$153,CONCATENATE(Matriz!A153," - P3 I4"),"")</f>
        <v/>
      </c>
      <c r="Z22" s="85" t="str">
        <f>IF(CONCATENATE(C$22,W$3)=Matriz!$J$225,CONCATENATE(Matriz!A225," - P3 I4"),"")</f>
        <v/>
      </c>
      <c r="AA22" s="117" t="str">
        <f>IF(CONCATENATE(C$22,W$3)=Matriz!$J$297,CONCATENATE(Matriz!A297," - P3 I4"),"")</f>
        <v/>
      </c>
      <c r="AB22" s="86" t="str">
        <f>IF(CONCATENATE(C$22,W$3)=Matriz!$J$369,CONCATENATE(Matriz!A369," - P3 I4"),"")</f>
        <v/>
      </c>
      <c r="AC22" s="84" t="str">
        <f>IF(CONCATENATE(C$22,AC$3)=Matriz!$J$9,CONCATENATE(Matriz!A9," - P3 I5"),"")</f>
        <v/>
      </c>
      <c r="AD22" s="117" t="str">
        <f>IF(CONCATENATE(C$22,AC$3)=Matriz!$J$81,CONCATENATE(Matriz!A81," - P3 I5"),"")</f>
        <v/>
      </c>
      <c r="AE22" s="85" t="str">
        <f>IF(CONCATENATE(C$22,AC$3)=Matriz!$J$153,CONCATENATE(Matriz!A153," - P3 I5"),"")</f>
        <v/>
      </c>
      <c r="AF22" s="117" t="str">
        <f>IF(CONCATENATE(C$22,AC$3)=Matriz!$J$225,CONCATENATE(Matriz!A225," - P3 I5"),"")</f>
        <v/>
      </c>
      <c r="AG22" s="85" t="str">
        <f>IF(CONCATENATE(C$22,AC$3)=Matriz!$J$297,CONCATENATE(Matriz!A297," - P3 I5"),"")</f>
        <v/>
      </c>
      <c r="AH22" s="96" t="str">
        <f>IF(CONCATENATE(C$22,AC$3)=Matriz!$J$369,CONCATENATE(Matriz!A369," - P3 I5"),"")</f>
        <v/>
      </c>
      <c r="AN22" s="98">
        <v>9</v>
      </c>
      <c r="AO22" s="98">
        <v>11</v>
      </c>
      <c r="AP22" s="98">
        <f t="shared" si="1"/>
        <v>99</v>
      </c>
    </row>
    <row r="23" spans="1:47" ht="39.75" customHeight="1" x14ac:dyDescent="0.4">
      <c r="A23" s="703"/>
      <c r="C23" s="707"/>
      <c r="D23" s="704"/>
      <c r="E23" s="64" t="str">
        <f>IF(CONCATENATE(C$22,E$3)=Matriz!$J$18,CONCATENATE(Matriz!A18," - P3 I1"),"")</f>
        <v/>
      </c>
      <c r="F23" s="28" t="str">
        <f>IF(CONCATENATE(C$22,E$3)=Matriz!$J$90,CONCATENATE(Matriz!A90," - P3 I1"),"")</f>
        <v/>
      </c>
      <c r="G23" s="31" t="str">
        <f>IF(CONCATENATE(C$22,E$3)=Matriz!$J$162,CONCATENATE(Matriz!A162," - P3 I1"),"")</f>
        <v/>
      </c>
      <c r="H23" s="28" t="str">
        <f>IF(CONCATENATE(C$22,E$3)=Matriz!$J$234,CONCATENATE(Matriz!A234," - P3 I1"),"")</f>
        <v/>
      </c>
      <c r="I23" s="28" t="str">
        <f>IF(CONCATENATE(C$22,E$3)=Matriz!$J$306,CONCATENATE(Matriz!A306," - P3 I1"),"")</f>
        <v/>
      </c>
      <c r="J23" s="28" t="str">
        <f>IF(CONCATENATE(C$22,E$3)=Matriz!$J$378,CONCATENATE(Matriz!A378," - P3 I1"),"")</f>
        <v/>
      </c>
      <c r="K23" s="67" t="str">
        <f>IF(CONCATENATE(C$22,K$3)=Matriz!$J$18,CONCATENATE(Matriz!A18," - P3 I2"),"")</f>
        <v/>
      </c>
      <c r="L23" s="29" t="str">
        <f>IF(CONCATENATE(C$22,K$3)=Matriz!$J$90,CONCATENATE(Matriz!A90," - P3 I2"),"")</f>
        <v/>
      </c>
      <c r="M23" s="33" t="str">
        <f>IF(CONCATENATE(C$22,K$3)=Matriz!$J$162,CONCATENATE(Matriz!A162," - P3 I2"),"")</f>
        <v/>
      </c>
      <c r="N23" s="29" t="str">
        <f>IF(CONCATENATE(C$22,K$3)=Matriz!$J$234,CONCATENATE(Matriz!A234," - P3 I2"),"")</f>
        <v/>
      </c>
      <c r="O23" s="29" t="str">
        <f>IF(CONCATENATE(C$22,K$3)=Matriz!$J$306,CONCATENATE(Matriz!A306," - P3 I2"),"")</f>
        <v/>
      </c>
      <c r="P23" s="29" t="str">
        <f>IF(CONCATENATE(C$22,K$3)=Matriz!$J$378,CONCATENATE(Matriz!A378," - P3 I2"),"")</f>
        <v/>
      </c>
      <c r="Q23" s="73" t="str">
        <f>IF(CONCATENATE(C$22,Q$3)=Matriz!$J$18,CONCATENATE(Matriz!A18," - P3 I3"),"")</f>
        <v/>
      </c>
      <c r="R23" s="30" t="str">
        <f>IF(CONCATENATE(C$22,Q$3)=Matriz!$J$90,CONCATENATE(Matriz!A90," - P3 I3"),"")</f>
        <v/>
      </c>
      <c r="S23" s="34" t="str">
        <f>IF(CONCATENATE(C$22,Q$3)=Matriz!$J$162,CONCATENATE(Matriz!A162," - P3 I3"),"")</f>
        <v/>
      </c>
      <c r="T23" s="30" t="str">
        <f>IF(CONCATENATE(C$22,Q$3)=Matriz!$J$234,CONCATENATE(Matriz!A234," - P3 I3"),"")</f>
        <v/>
      </c>
      <c r="U23" s="30" t="str">
        <f>IF(CONCATENATE(C$22,Q$3)=Matriz!$J$306,CONCATENATE(Matriz!A306," - P3 I3"),"")</f>
        <v/>
      </c>
      <c r="V23" s="30" t="str">
        <f>IF(CONCATENATE(C$22,Q$3)=Matriz!$J$378,CONCATENATE(Matriz!A378," - P3 I3"),"")</f>
        <v/>
      </c>
      <c r="W23" s="87" t="str">
        <f>IF(CONCATENATE(C$22,W$3)=Matriz!$J$18,CONCATENATE(Matriz!A18," - P3 I4"),"")</f>
        <v/>
      </c>
      <c r="X23" s="32" t="str">
        <f>IF(CONCATENATE(C$22,W$3)=Matriz!$J$90,CONCATENATE(Matriz!A90," - P3 I4"),"")</f>
        <v/>
      </c>
      <c r="Y23" s="35" t="str">
        <f>IF(CONCATENATE(C$22,W$3)=Matriz!$J$162,CONCATENATE(Matriz!A162," - P3 I4"),"")</f>
        <v/>
      </c>
      <c r="Z23" s="32" t="str">
        <f>IF(CONCATENATE(C$22,W$3)=Matriz!$J$234,CONCATENATE(Matriz!A234," - P3 I4"),"")</f>
        <v/>
      </c>
      <c r="AA23" s="32" t="str">
        <f>IF(CONCATENATE(C$22,W$3)=Matriz!$J$306,CONCATENATE(Matriz!A306," - P3 I4"),"")</f>
        <v/>
      </c>
      <c r="AB23" s="88" t="str">
        <f>IF(CONCATENATE(C$22,W$3)=Matriz!$J$378,CONCATENATE(Matriz!A378," - P3 I4"),"")</f>
        <v/>
      </c>
      <c r="AC23" s="87" t="str">
        <f>IF(CONCATENATE(C$22,AC$3)=Matriz!$J$18,CONCATENATE(Matriz!A18," - P3 I5"),"")</f>
        <v/>
      </c>
      <c r="AD23" s="32" t="str">
        <f>IF(CONCATENATE(C$22,AC$3)=Matriz!$J$90,CONCATENATE(Matriz!A90," - P3 I5"),"")</f>
        <v/>
      </c>
      <c r="AE23" s="35" t="str">
        <f>IF(CONCATENATE(C$22,AC$3)=Matriz!$J$162,CONCATENATE(Matriz!A162," - P3 I5"),"")</f>
        <v/>
      </c>
      <c r="AF23" s="32" t="str">
        <f>IF(CONCATENATE(C$22,AC$3)=Matriz!$J$234,CONCATENATE(Matriz!A234," - P3 I5"),"")</f>
        <v/>
      </c>
      <c r="AG23" s="32" t="str">
        <f>IF(CONCATENATE(C$22,AC$3)=Matriz!$J$306,CONCATENATE(Matriz!A306," - P3 I5"),"")</f>
        <v/>
      </c>
      <c r="AH23" s="97" t="str">
        <f>IF(CONCATENATE(C$22,AC$3)=Matriz!$J$378,CONCATENATE(Matriz!A378," - P3 I5"),"")</f>
        <v/>
      </c>
      <c r="AN23" s="98"/>
      <c r="AO23" s="98"/>
      <c r="AP23" s="98"/>
    </row>
    <row r="24" spans="1:47" ht="39.75" customHeight="1" x14ac:dyDescent="0.4">
      <c r="A24" s="703"/>
      <c r="C24" s="707"/>
      <c r="D24" s="704"/>
      <c r="E24" s="64" t="str">
        <f>IF(CONCATENATE(C$22,E$3)=Matriz!$J$27,CONCATENATE(Matriz!A27," - P3 I1"),"")</f>
        <v/>
      </c>
      <c r="F24" s="28" t="str">
        <f>IF(CONCATENATE(C$22,E$3)=Matriz!$J$99,CONCATENATE(Matriz!A99," - P3 I1"),"")</f>
        <v/>
      </c>
      <c r="G24" s="31" t="str">
        <f>IF(CONCATENATE(C$22,E$3)=Matriz!$J$171,CONCATENATE(Matriz!A171," - P3 I1"),"")</f>
        <v/>
      </c>
      <c r="H24" s="28" t="str">
        <f>IF(CONCATENATE(C$22,E$3)=Matriz!$J$243,CONCATENATE(Matriz!A243," - P3 I1"),"")</f>
        <v/>
      </c>
      <c r="I24" s="28" t="str">
        <f>IF(CONCATENATE(C$22,E$3)=Matriz!$J$315,CONCATENATE(Matriz!A315," - P3 I1"),"")</f>
        <v/>
      </c>
      <c r="J24" s="28" t="str">
        <f>IF(CONCATENATE(C$22,E$3)=Matriz!$J$387,CONCATENATE(Matriz!A387," - P3 I1"),"")</f>
        <v/>
      </c>
      <c r="K24" s="67" t="str">
        <f>IF(CONCATENATE(C$22,K$3)=Matriz!$J$27,CONCATENATE(Matriz!A27," - P3 I2"),"")</f>
        <v/>
      </c>
      <c r="L24" s="29" t="str">
        <f>IF(CONCATENATE(C$22,K$3)=Matriz!$J$99,CONCATENATE(Matriz!A99," - P3 I2"),"")</f>
        <v/>
      </c>
      <c r="M24" s="33" t="str">
        <f>IF(CONCATENATE(C$22,K$3)=Matriz!$J$171,CONCATENATE(Matriz!A171," - P3 I2"),"")</f>
        <v/>
      </c>
      <c r="N24" s="29" t="str">
        <f>IF(CONCATENATE(C$22,K$3)=Matriz!$J$243,CONCATENATE(Matriz!A243," - P3 I2"),"")</f>
        <v/>
      </c>
      <c r="O24" s="29" t="str">
        <f>IF(CONCATENATE(C$22,K$3)=Matriz!$J$315,CONCATENATE(Matriz!A315," - P3 I2"),"")</f>
        <v/>
      </c>
      <c r="P24" s="29" t="str">
        <f>IF(CONCATENATE(C$22,K$3)=Matriz!$J$387,CONCATENATE(Matriz!A387," - P3 I2"),"")</f>
        <v/>
      </c>
      <c r="Q24" s="73" t="str">
        <f>IF(CONCATENATE(C$22,Q$3)=Matriz!$J$27,CONCATENATE(Matriz!A27," - P3 I3"),"")</f>
        <v/>
      </c>
      <c r="R24" s="30" t="str">
        <f>IF(CONCATENATE(C$22,Q$3)=Matriz!$J$99,CONCATENATE(Matriz!A99," - P3 I3"),"")</f>
        <v/>
      </c>
      <c r="S24" s="34" t="str">
        <f>IF(CONCATENATE(C$22,Q$3)=Matriz!$J$171,CONCATENATE(Matriz!A171," - P3 I3"),"")</f>
        <v/>
      </c>
      <c r="T24" s="30" t="str">
        <f>IF(CONCATENATE(C$22,Q$3)=Matriz!$J$243,CONCATENATE(Matriz!A243," - P3 I3"),"")</f>
        <v/>
      </c>
      <c r="U24" s="30" t="str">
        <f>IF(CONCATENATE(C$22,Q$3)=Matriz!$J$315,CONCATENATE(Matriz!A315," - P3 I3"),"")</f>
        <v/>
      </c>
      <c r="V24" s="30" t="str">
        <f>IF(CONCATENATE(C$22,Q$3)=Matriz!$J$387,CONCATENATE(Matriz!A387," - P3 I3"),"")</f>
        <v/>
      </c>
      <c r="W24" s="87" t="str">
        <f>IF(CONCATENATE(C$22,W$3)=Matriz!$J$27,CONCATENATE(Matriz!A27," - P3 I4"),"")</f>
        <v/>
      </c>
      <c r="X24" s="32" t="str">
        <f>IF(CONCATENATE(C$22,W$3)=Matriz!$J$99,CONCATENATE(Matriz!A99," - P3 I4"),"")</f>
        <v/>
      </c>
      <c r="Y24" s="35" t="str">
        <f>IF(CONCATENATE(C$22,W$3)=Matriz!$J$171,CONCATENATE(Matriz!A171," - P3 I4"),"")</f>
        <v/>
      </c>
      <c r="Z24" s="32" t="str">
        <f>IF(CONCATENATE(C$22,W$3)=Matriz!$J$243,CONCATENATE(Matriz!A243," - P3 I4"),"")</f>
        <v/>
      </c>
      <c r="AA24" s="32" t="str">
        <f>IF(CONCATENATE(C$22,W$3)=Matriz!$J$315,CONCATENATE(Matriz!A315," - P3 I4"),"")</f>
        <v/>
      </c>
      <c r="AB24" s="88" t="str">
        <f>IF(CONCATENATE(C$22,W$3)=Matriz!$J$387,CONCATENATE(Matriz!A387," - P3 I4"),"")</f>
        <v/>
      </c>
      <c r="AC24" s="87" t="str">
        <f>IF(CONCATENATE(C$22,AC$3)=Matriz!$J$27,CONCATENATE(Matriz!A27," - P3 I5"),"")</f>
        <v/>
      </c>
      <c r="AD24" s="32" t="str">
        <f>IF(CONCATENATE(C$22,AC$3)=Matriz!$J$99,CONCATENATE(Matriz!A99," - P3 I5"),"")</f>
        <v/>
      </c>
      <c r="AE24" s="35" t="str">
        <f>IF(CONCATENATE(C$22,AC$3)=Matriz!$J$171,CONCATENATE(Matriz!A171," - P3 I5"),"")</f>
        <v/>
      </c>
      <c r="AF24" s="32" t="str">
        <f>IF(CONCATENATE(C$22,AC$3)=Matriz!$J$243,CONCATENATE(Matriz!A243," - P3 I5"),"")</f>
        <v/>
      </c>
      <c r="AG24" s="32" t="str">
        <f>IF(CONCATENATE(C$22,AC$3)=Matriz!$J$315,CONCATENATE(Matriz!A315," - P3 I5"),"")</f>
        <v/>
      </c>
      <c r="AH24" s="97" t="str">
        <f>IF(CONCATENATE(C$22,AC$3)=Matriz!$J$387,CONCATENATE(Matriz!A387," - P3 I5"),"")</f>
        <v/>
      </c>
      <c r="AN24" s="98"/>
      <c r="AO24" s="98"/>
      <c r="AP24" s="98"/>
    </row>
    <row r="25" spans="1:47" ht="39.75" customHeight="1" x14ac:dyDescent="0.4">
      <c r="A25" s="703"/>
      <c r="C25" s="707"/>
      <c r="D25" s="704"/>
      <c r="E25" s="64" t="str">
        <f>IF(CONCATENATE(C$22,E$3)=Matriz!$J$36,CONCATENATE(Matriz!A36," - P3 I1"),"")</f>
        <v/>
      </c>
      <c r="F25" s="28" t="str">
        <f>IF(CONCATENATE(C$22,E$3)=Matriz!$J$108,CONCATENATE(Matriz!A108," - P3 I1"),"")</f>
        <v/>
      </c>
      <c r="G25" s="28" t="str">
        <f>IF(CONCATENATE(C$22,E$3)=Matriz!$J$180,CONCATENATE(Matriz!A180," - P3 I1"),"")</f>
        <v/>
      </c>
      <c r="H25" s="28" t="str">
        <f>IF(CONCATENATE(C$22,E$3)=Matriz!$J$252,CONCATENATE(Matriz!A252," - P3 I1"),"")</f>
        <v/>
      </c>
      <c r="I25" s="28" t="str">
        <f>IF(CONCATENATE(C$22,E$3)=Matriz!$J$324,CONCATENATE(Matriz!A324," - P3 I1"),"")</f>
        <v/>
      </c>
      <c r="J25" s="28" t="str">
        <f>IF(CONCATENATE(C$22,E$3)=Matriz!$J$396,CONCATENATE(Matriz!A396," - P3 I1"),"")</f>
        <v/>
      </c>
      <c r="K25" s="67" t="str">
        <f>IF(CONCATENATE(C$22,K$3)=Matriz!$J$36,CONCATENATE(Matriz!A36," - P3 I2"),"")</f>
        <v/>
      </c>
      <c r="L25" s="29" t="str">
        <f>IF(CONCATENATE(C$22,K$3)=Matriz!$J$108,CONCATENATE(Matriz!A108," - P3 I2"),"")</f>
        <v/>
      </c>
      <c r="M25" s="29" t="str">
        <f>IF(CONCATENATE(C$22,K$3)=Matriz!$J$180,CONCATENATE(Matriz!A180," - P3 I2"),"")</f>
        <v/>
      </c>
      <c r="N25" s="29" t="str">
        <f>IF(CONCATENATE(C$22,K$3)=Matriz!$J$252,CONCATENATE(Matriz!A252," - P3 I2"),"")</f>
        <v/>
      </c>
      <c r="O25" s="29" t="str">
        <f>IF(CONCATENATE(C$22,K$3)=Matriz!$J$324,CONCATENATE(Matriz!A324," - P3 I2"),"")</f>
        <v/>
      </c>
      <c r="P25" s="29" t="str">
        <f>IF(CONCATENATE(C$22,K$3)=Matriz!$J$396,CONCATENATE(Matriz!A396," - P3 I2"),"")</f>
        <v/>
      </c>
      <c r="Q25" s="73" t="str">
        <f>IF(CONCATENATE(C$22,Q$3)=Matriz!$J$36,CONCATENATE(Matriz!A36," - P3 I3"),"")</f>
        <v/>
      </c>
      <c r="R25" s="30" t="str">
        <f>IF(CONCATENATE(C$22,Q$3)=Matriz!$J$108,CONCATENATE(Matriz!A108," - P3 I3"),"")</f>
        <v/>
      </c>
      <c r="S25" s="30" t="str">
        <f>IF(CONCATENATE(C$22,Q$3)=Matriz!$J$180,CONCATENATE(Matriz!A180," - P3 I3"),"")</f>
        <v/>
      </c>
      <c r="T25" s="30" t="str">
        <f>IF(CONCATENATE(C$22,Q$3)=Matriz!$J$252,CONCATENATE(Matriz!A252," - P3 I3"),"")</f>
        <v/>
      </c>
      <c r="U25" s="119" t="str">
        <f>IF(CONCATENATE(C$22,Q$3)=Matriz!$J$324,CONCATENATE(Matriz!A324," - P3 I3"),"")</f>
        <v/>
      </c>
      <c r="V25" s="30" t="str">
        <f>IF(CONCATENATE(C$22,Q$3)=Matriz!$J$396,CONCATENATE(Matriz!A396," - P3 I3"),"")</f>
        <v/>
      </c>
      <c r="W25" s="87" t="str">
        <f>IF(CONCATENATE(C$22,W$3)=Matriz!$J$36,CONCATENATE(Matriz!A36," - P3 I4"),"")</f>
        <v/>
      </c>
      <c r="X25" s="32" t="str">
        <f>IF(CONCATENATE(C$22,W$3)=Matriz!$J$108,CONCATENATE(Matriz!A108," - P3 I4"),"")</f>
        <v/>
      </c>
      <c r="Y25" s="32" t="str">
        <f>IF(CONCATENATE(C$22,W$3)=Matriz!$J$180,CONCATENATE(Matriz!A180," - P3 I4"),"")</f>
        <v/>
      </c>
      <c r="Z25" s="32" t="str">
        <f>IF(CONCATENATE(C$22,W$3)=Matriz!$J$252,CONCATENATE(Matriz!A252," - P3 I4"),"")</f>
        <v/>
      </c>
      <c r="AA25" s="32" t="str">
        <f>IF(CONCATENATE(C$22,W$3)=Matriz!$J$324,CONCATENATE(Matriz!A324," - P3 I4"),"")</f>
        <v/>
      </c>
      <c r="AB25" s="88" t="str">
        <f>IF(CONCATENATE(C$22,W$3)=Matriz!$J$396,CONCATENATE(Matriz!A396," - P3 I4"),"")</f>
        <v/>
      </c>
      <c r="AC25" s="87" t="str">
        <f>IF(CONCATENATE(C$22,AC$3)=Matriz!$J$36,CONCATENATE(Matriz!A36," - P3 I5"),"")</f>
        <v/>
      </c>
      <c r="AD25" s="32" t="str">
        <f>IF(CONCATENATE(C$22,AC$3)=Matriz!$J$108,CONCATENATE(Matriz!A108," - P3 I5"),"")</f>
        <v/>
      </c>
      <c r="AE25" s="32" t="str">
        <f>IF(CONCATENATE(C$22,AC$3)=Matriz!$J$180,CONCATENATE(Matriz!A180," - P3 I5"),"")</f>
        <v/>
      </c>
      <c r="AF25" s="32" t="str">
        <f>IF(CONCATENATE(C$22,AC$3)=Matriz!$J$252,CONCATENATE(Matriz!A252," - P3 I5"),"")</f>
        <v/>
      </c>
      <c r="AG25" s="32" t="str">
        <f>IF(CONCATENATE(C$22,AC$3)=Matriz!$J$324,CONCATENATE(Matriz!A324," - P3 I5"),"")</f>
        <v/>
      </c>
      <c r="AH25" s="97" t="str">
        <f>IF(CONCATENATE(C$22,AC$3)=Matriz!$J$396,CONCATENATE(Matriz!A396," - P3 I5"),"")</f>
        <v/>
      </c>
      <c r="AN25" s="98"/>
      <c r="AO25" s="98"/>
      <c r="AP25" s="98"/>
    </row>
    <row r="26" spans="1:47" ht="39.75" customHeight="1" x14ac:dyDescent="0.4">
      <c r="A26" s="703"/>
      <c r="C26" s="707"/>
      <c r="D26" s="704"/>
      <c r="E26" s="64" t="str">
        <f>IF(CONCATENATE(C$22,E$3)=Matriz!$J$45,CONCATENATE(Matriz!A45," - P3 I1"),"")</f>
        <v/>
      </c>
      <c r="F26" s="31" t="str">
        <f>IF(CONCATENATE(C$22,E$3)=Matriz!$J$117,CONCATENATE(Matriz!A117," - P3 I1"),"")</f>
        <v/>
      </c>
      <c r="G26" s="28" t="str">
        <f>IF(CONCATENATE(C$22,E$3)=Matriz!$J$189,CONCATENATE(Matriz!A189," - P3 I1"),"")</f>
        <v/>
      </c>
      <c r="H26" s="31" t="str">
        <f>IF(CONCATENATE(C$22,E$3)=Matriz!$J$261,CONCATENATE(Matriz!A261," - P3 I1"),"")</f>
        <v/>
      </c>
      <c r="I26" s="31" t="str">
        <f>IF(CONCATENATE(C$22,E$3)=Matriz!$J$333,CONCATENATE(Matriz!A333," - P3 I1"),"")</f>
        <v/>
      </c>
      <c r="J26" s="28" t="str">
        <f>IF(CONCATENATE(C$22,E$3)=Matriz!$J$405,CONCATENATE(Matriz!A405," - P3 I1"),"")</f>
        <v/>
      </c>
      <c r="K26" s="67" t="str">
        <f>IF(CONCATENATE(C$22,K$3)=Matriz!$J$45,CONCATENATE(Matriz!A45," - P3 I2"),"")</f>
        <v/>
      </c>
      <c r="L26" s="33" t="str">
        <f>IF(CONCATENATE(C$22,K$3)=Matriz!$J$117,CONCATENATE(Matriz!A117," - P3 I2"),"")</f>
        <v/>
      </c>
      <c r="M26" s="29" t="str">
        <f>IF(CONCATENATE(C$22,K$3)=Matriz!$J$189,CONCATENATE(Matriz!A189," - P3 I2"),"")</f>
        <v/>
      </c>
      <c r="N26" s="33" t="str">
        <f>IF(CONCATENATE(C$22,K$3)=Matriz!$J$261,CONCATENATE(Matriz!A261," - P3 I2"),"")</f>
        <v/>
      </c>
      <c r="O26" s="33" t="str">
        <f>IF(CONCATENATE(C$22,K$3)=Matriz!$J$333,CONCATENATE(Matriz!A333," - P3 I2"),"")</f>
        <v/>
      </c>
      <c r="P26" s="29" t="str">
        <f>IF(CONCATENATE(C$22,K$3)=Matriz!$J$405,CONCATENATE(Matriz!A405," - P3 I2"),"")</f>
        <v/>
      </c>
      <c r="Q26" s="73" t="str">
        <f>IF(CONCATENATE(C$22,Q$3)=Matriz!$J$45,CONCATENATE(Matriz!A45," - P3 I3"),"")</f>
        <v/>
      </c>
      <c r="R26" s="34" t="str">
        <f>IF(CONCATENATE(C$22,Q$3)=Matriz!$J$117,CONCATENATE(Matriz!A117," - P3 I3"),"")</f>
        <v/>
      </c>
      <c r="S26" s="30" t="str">
        <f>IF(CONCATENATE(C$22,Q$3)=Matriz!$J$189,CONCATENATE(Matriz!A189," - P3 I3"),"")</f>
        <v/>
      </c>
      <c r="T26" s="34" t="str">
        <f>IF(CONCATENATE(C$22,Q$3)=Matriz!$J$261,CONCATENATE(Matriz!A261," - P3 I3"),"")</f>
        <v/>
      </c>
      <c r="U26" s="34" t="str">
        <f>IF(CONCATENATE(C$22,Q$3)=Matriz!$J$333,CONCATENATE(Matriz!A333," - P3 I3"),"")</f>
        <v/>
      </c>
      <c r="V26" s="30" t="str">
        <f>IF(CONCATENATE(C$22,Q$3)=Matriz!$J$405,CONCATENATE(Matriz!A405," - P3 I3"),"")</f>
        <v/>
      </c>
      <c r="W26" s="87" t="str">
        <f>IF(CONCATENATE(C$22,W$3)=Matriz!$J$45,CONCATENATE(Matriz!A45," - P3 I4"),"")</f>
        <v/>
      </c>
      <c r="X26" s="35" t="str">
        <f>IF(CONCATENATE(C$22,W$3)=Matriz!$J$117,CONCATENATE(Matriz!A117," - P3 I4"),"")</f>
        <v/>
      </c>
      <c r="Y26" s="32" t="str">
        <f>IF(CONCATENATE(C$22,W$3)=Matriz!$J$189,CONCATENATE(Matriz!A189," - P3 I4"),"")</f>
        <v/>
      </c>
      <c r="Z26" s="35" t="str">
        <f>IF(CONCATENATE(C$22,W$3)=Matriz!$J$261,CONCATENATE(Matriz!A261," - P3 I4"),"")</f>
        <v/>
      </c>
      <c r="AA26" s="35" t="str">
        <f>IF(CONCATENATE(C$22,W$3)=Matriz!$J$333,CONCATENATE(Matriz!A333," - P3 I4"),"")</f>
        <v/>
      </c>
      <c r="AB26" s="88" t="str">
        <f>IF(CONCATENATE(C$22,W$3)=Matriz!$J$405,CONCATENATE(Matriz!A405," - P3 I4"),"")</f>
        <v/>
      </c>
      <c r="AC26" s="87" t="str">
        <f>IF(CONCATENATE(C$22,AC$3)=Matriz!$J$45,CONCATENATE(Matriz!A45," - P3 I5"),"")</f>
        <v/>
      </c>
      <c r="AD26" s="35" t="str">
        <f>IF(CONCATENATE(C$22,AC$3)=Matriz!$J$117,CONCATENATE(Matriz!A117," - P3 I5"),"")</f>
        <v/>
      </c>
      <c r="AE26" s="35" t="str">
        <f>IF(CONCATENATE(C$22,AC$3)=Matriz!$J$189,CONCATENATE(Matriz!A189," - P3 I5"),"")</f>
        <v/>
      </c>
      <c r="AF26" s="35" t="str">
        <f>IF(CONCATENATE(C$22,AC$3)=Matriz!$J$261,CONCATENATE(Matriz!A261," - P3 I5"),"")</f>
        <v/>
      </c>
      <c r="AG26" s="32" t="str">
        <f>IF(CONCATENATE(C$22,AC$3)=Matriz!$J$333,CONCATENATE(Matriz!A333," - P3 I5"),"")</f>
        <v/>
      </c>
      <c r="AH26" s="97" t="str">
        <f>IF(CONCATENATE(C$22,AC$3)=Matriz!$J$405,CONCATENATE(Matriz!A405," - P3 I5"),"")</f>
        <v/>
      </c>
      <c r="AN26" s="98">
        <v>9</v>
      </c>
      <c r="AO26" s="98">
        <v>12</v>
      </c>
      <c r="AP26" s="98">
        <f t="shared" si="1"/>
        <v>108</v>
      </c>
      <c r="AR26" s="109"/>
      <c r="AS26" s="26"/>
      <c r="AU26" s="108"/>
    </row>
    <row r="27" spans="1:47" ht="39.75" customHeight="1" x14ac:dyDescent="0.4">
      <c r="A27" s="703"/>
      <c r="C27" s="707"/>
      <c r="D27" s="704"/>
      <c r="E27" s="64" t="str">
        <f>IF(CONCATENATE(C$22,E$3)=Matriz!$J$54,CONCATENATE(Matriz!A54," - P3 I1"),"")</f>
        <v/>
      </c>
      <c r="F27" s="31" t="str">
        <f>IF(CONCATENATE(C$22,E$3)=Matriz!$J$126,CONCATENATE(Matriz!A126," - P3 I1"),"")</f>
        <v/>
      </c>
      <c r="G27" s="28" t="str">
        <f>IF(CONCATENATE(C$22,E$3)=Matriz!$J$198,CONCATENATE(Matriz!A198," - P3 I1"),"")</f>
        <v/>
      </c>
      <c r="H27" s="31" t="str">
        <f>IF(CONCATENATE(C$22,E$3)=Matriz!$J$270,CONCATENATE(Matriz!A270," - P3 I1"),"")</f>
        <v/>
      </c>
      <c r="I27" s="31" t="str">
        <f>IF(CONCATENATE(C$22,E$3)=Matriz!$J$342,CONCATENATE(Matriz!A342," - P3 I1"),"")</f>
        <v/>
      </c>
      <c r="J27" s="28" t="str">
        <f>IF(CONCATENATE(C$22,E$3)=Matriz!$J$414,CONCATENATE(Matriz!A414," - P3 I1"),"")</f>
        <v/>
      </c>
      <c r="K27" s="67" t="str">
        <f>IF(CONCATENATE(C$22,K$3)=Matriz!$J$54,CONCATENATE(Matriz!A54," - P3 I2"),"")</f>
        <v/>
      </c>
      <c r="L27" s="33" t="str">
        <f>IF(CONCATENATE(C$22,K$3)=Matriz!$J$126,CONCATENATE(Matriz!A126," - P3 I2"),"")</f>
        <v/>
      </c>
      <c r="M27" s="29" t="str">
        <f>IF(CONCATENATE(C$22,K$3)=Matriz!$J$198,CONCATENATE(Matriz!A198," - P3 I2"),"")</f>
        <v/>
      </c>
      <c r="N27" s="33" t="str">
        <f>IF(CONCATENATE(C$22,K$3)=Matriz!$J$270,CONCATENATE(Matriz!A270," - P3 I2"),"")</f>
        <v/>
      </c>
      <c r="O27" s="33" t="str">
        <f>IF(CONCATENATE(C$22,K$3)=Matriz!$J$342,CONCATENATE(Matriz!A342," - P3 I2"),"")</f>
        <v/>
      </c>
      <c r="P27" s="29" t="str">
        <f>IF(CONCATENATE(C$22,K$3)=Matriz!$J$414,CONCATENATE(Matriz!A414," - P3 I2"),"")</f>
        <v/>
      </c>
      <c r="Q27" s="73" t="str">
        <f>IF(CONCATENATE(C$22,Q$3)=Matriz!$J$54,CONCATENATE(Matriz!A54," - P3 I3"),"")</f>
        <v/>
      </c>
      <c r="R27" s="34" t="str">
        <f>IF(CONCATENATE(C$22,Q$3)=Matriz!$J$126,CONCATENATE(Matriz!A126," - P3 I3"),"")</f>
        <v/>
      </c>
      <c r="S27" s="30" t="str">
        <f>IF(CONCATENATE(C$22,Q$3)=Matriz!$J$198,CONCATENATE(Matriz!A198," - P3 I3"),"")</f>
        <v/>
      </c>
      <c r="T27" s="34" t="str">
        <f>IF(CONCATENATE(C$22,Q$3)=Matriz!$J$270,CONCATENATE(Matriz!A270," - P3 I3"),"")</f>
        <v/>
      </c>
      <c r="U27" s="34" t="str">
        <f>IF(CONCATENATE(C$22,Q$3)=Matriz!$J$342,CONCATENATE(Matriz!A342," - P3 I3"),"")</f>
        <v/>
      </c>
      <c r="V27" s="30" t="str">
        <f>IF(CONCATENATE(C$22,Q$3)=Matriz!$J$414,CONCATENATE(Matriz!A414," - P3 I3"),"")</f>
        <v/>
      </c>
      <c r="W27" s="87" t="str">
        <f>IF(CONCATENATE(C$22,W$3)=Matriz!$J$54,CONCATENATE(Matriz!A54," - P3 I4"),"")</f>
        <v/>
      </c>
      <c r="X27" s="35" t="str">
        <f>IF(CONCATENATE(C$22,W$3)=Matriz!$J$126,CONCATENATE(Matriz!A126," - P3 I4"),"")</f>
        <v/>
      </c>
      <c r="Y27" s="32" t="str">
        <f>IF(CONCATENATE(C$22,W$3)=Matriz!$J$198,CONCATENATE(Matriz!A198," - P3 I4"),"")</f>
        <v/>
      </c>
      <c r="Z27" s="35" t="str">
        <f>IF(CONCATENATE(C$22,W$3)=Matriz!$J$270,CONCATENATE(Matriz!A270," - P3 I4"),"")</f>
        <v/>
      </c>
      <c r="AA27" s="35" t="str">
        <f>IF(CONCATENATE(C$22,W$3)=Matriz!$J$342,CONCATENATE(Matriz!A342," - P3 I4"),"")</f>
        <v/>
      </c>
      <c r="AB27" s="88" t="str">
        <f>IF(CONCATENATE(C$22,W$3)=Matriz!$J$414,CONCATENATE(Matriz!A414," - P3 I4"),"")</f>
        <v/>
      </c>
      <c r="AC27" s="87" t="str">
        <f>IF(CONCATENATE(C$22,AC$3)=Matriz!$J$54,CONCATENATE(Matriz!A54," - P3 I5"),"")</f>
        <v/>
      </c>
      <c r="AD27" s="35" t="str">
        <f>IF(CONCATENATE(C$22,AC$3)=Matriz!$J$126,CONCATENATE(Matriz!A126," - P3 I5"),"")</f>
        <v/>
      </c>
      <c r="AE27" s="35" t="str">
        <f>IF(CONCATENATE(C$22,AC$3)=Matriz!$J$198,CONCATENATE(Matriz!A198," - P3 I5"),"")</f>
        <v/>
      </c>
      <c r="AF27" s="35" t="str">
        <f>IF(CONCATENATE(C$22,AC$3)=Matriz!$J$270,CONCATENATE(Matriz!A270," - P3 I5"),"")</f>
        <v/>
      </c>
      <c r="AG27" s="35" t="str">
        <f>IF(CONCATENATE(C$22,AC$3)=Matriz!$J$342,CONCATENATE(Matriz!A342," - P3 I5"),"")</f>
        <v/>
      </c>
      <c r="AH27" s="97" t="str">
        <f>IF(CONCATENATE(C$22,AC$3)=Matriz!$J$414,CONCATENATE(Matriz!A414," - P3 I5"),"")</f>
        <v/>
      </c>
      <c r="AN27" s="98">
        <v>9</v>
      </c>
      <c r="AO27" s="98">
        <v>13</v>
      </c>
      <c r="AP27" s="98">
        <f t="shared" si="1"/>
        <v>117</v>
      </c>
      <c r="AU27" s="108"/>
    </row>
    <row r="28" spans="1:47" ht="39.75" customHeight="1" x14ac:dyDescent="0.4">
      <c r="A28" s="703"/>
      <c r="C28" s="707"/>
      <c r="D28" s="704"/>
      <c r="E28" s="64" t="str">
        <f>IF(CONCATENATE(C$22,E$3)=Matriz!$J$63,CONCATENATE(Matriz!A63," - P3 I1"),"")</f>
        <v/>
      </c>
      <c r="F28" s="28" t="str">
        <f>IF(CONCATENATE(C$22,E$3)=Matriz!$J$135,CONCATENATE(Matriz!A135," - P3 I1"),"")</f>
        <v/>
      </c>
      <c r="G28" s="28" t="str">
        <f>IF(CONCATENATE(C$22,E$3)=Matriz!$J$207,CONCATENATE(Matriz!A207," - P3 I1"),"")</f>
        <v/>
      </c>
      <c r="H28" s="31" t="str">
        <f>IF(CONCATENATE(C$22,E$3)=Matriz!$J$279,CONCATENATE(Matriz!A279," - P3 I1"),"")</f>
        <v/>
      </c>
      <c r="I28" s="31" t="str">
        <f>IF(CONCATENATE(C$22,E$3)=Matriz!$J$351,CONCATENATE(Matriz!A351," - P3 I1"),"")</f>
        <v/>
      </c>
      <c r="J28" s="28" t="str">
        <f>IF(CONCATENATE(C$22,E$3)=Matriz!$J$423,CONCATENATE(Matriz!A423," - P3 I1"),"")</f>
        <v/>
      </c>
      <c r="K28" s="67" t="str">
        <f>IF(CONCATENATE(C$22,K$3)=Matriz!$J$63,CONCATENATE(Matriz!A63," - P3 I2"),"")</f>
        <v/>
      </c>
      <c r="L28" s="29" t="str">
        <f>IF(CONCATENATE(C$22,K$3)=Matriz!$J$135,CONCATENATE(Matriz!A135," - P3 I2"),"")</f>
        <v/>
      </c>
      <c r="M28" s="29" t="str">
        <f>IF(CONCATENATE(C$22,K$3)=Matriz!$J$207,CONCATENATE(Matriz!A207," - P3 I2"),"")</f>
        <v/>
      </c>
      <c r="N28" s="33" t="str">
        <f>IF(CONCATENATE(C$22,K$3)=Matriz!$J$279,CONCATENATE(Matriz!A279," - P3 I2"),"")</f>
        <v/>
      </c>
      <c r="O28" s="33" t="str">
        <f>IF(CONCATENATE(C$22,K$3)=Matriz!$J$351,CONCATENATE(Matriz!A351," - P3 I2"),"")</f>
        <v/>
      </c>
      <c r="P28" s="29" t="str">
        <f>IF(CONCATENATE(C$22,K$3)=Matriz!$J$423,CONCATENATE(Matriz!A423," - P3 I2"),"")</f>
        <v/>
      </c>
      <c r="Q28" s="73" t="str">
        <f>IF(CONCATENATE(C$22,Q$3)=Matriz!$J$63,CONCATENATE(Matriz!A63," - P3 I3"),"")</f>
        <v/>
      </c>
      <c r="R28" s="30" t="str">
        <f>IF(CONCATENATE(C$22,Q$3)=Matriz!$J$135,CONCATENATE(Matriz!A135," - P3 I3"),"")</f>
        <v/>
      </c>
      <c r="S28" s="30" t="str">
        <f>IF(CONCATENATE(C$22,Q$3)=Matriz!$J$207,CONCATENATE(Matriz!A207," - P3 I3"),"")</f>
        <v/>
      </c>
      <c r="T28" s="34" t="str">
        <f>IF(CONCATENATE(C$22,Q$3)=Matriz!$J$279,CONCATENATE(Matriz!A279," - P3 I3"),"")</f>
        <v/>
      </c>
      <c r="U28" s="34" t="str">
        <f>IF(CONCATENATE(C$22,Q$3)=Matriz!$J$351,CONCATENATE(Matriz!A351," - P3 I3"),"")</f>
        <v/>
      </c>
      <c r="V28" s="30" t="str">
        <f>IF(CONCATENATE(C$22,Q$3)=Matriz!$J$423,CONCATENATE(Matriz!A423," - P3 I3"),"")</f>
        <v/>
      </c>
      <c r="W28" s="87" t="str">
        <f>IF(CONCATENATE(C$22,W$3)=Matriz!$J$63,CONCATENATE(Matriz!A63," - P3 I4"),"")</f>
        <v/>
      </c>
      <c r="X28" s="32" t="str">
        <f>IF(CONCATENATE(C$22,W$3)=Matriz!$J$135,CONCATENATE(Matriz!A135," - P3 I4"),"")</f>
        <v/>
      </c>
      <c r="Y28" s="32" t="str">
        <f>IF(CONCATENATE(C$22,W$3)=Matriz!$J$207,CONCATENATE(Matriz!A207," - P3 I4"),"")</f>
        <v/>
      </c>
      <c r="Z28" s="35" t="str">
        <f>IF(CONCATENATE(C$22,W$3)=Matriz!$J$279,CONCATENATE(Matriz!A279," - P3 I4"),"")</f>
        <v/>
      </c>
      <c r="AA28" s="35" t="str">
        <f>IF(CONCATENATE(C$22,W$3)=Matriz!$J$351,CONCATENATE(Matriz!A351," - P3 I4"),"")</f>
        <v/>
      </c>
      <c r="AB28" s="88" t="str">
        <f>IF(CONCATENATE(C$22,W$3)=Matriz!$J$423,CONCATENATE(Matriz!A423," - P3 I4"),"")</f>
        <v/>
      </c>
      <c r="AC28" s="87" t="str">
        <f>IF(CONCATENATE(C$22,AC$3)=Matriz!$J$63,CONCATENATE(Matriz!A63," - P3 I5"),"")</f>
        <v/>
      </c>
      <c r="AD28" s="32" t="str">
        <f>IF(CONCATENATE(C$22,AC$3)=Matriz!$J$135,CONCATENATE(Matriz!A135," - P3 I5"),"")</f>
        <v/>
      </c>
      <c r="AE28" s="35" t="str">
        <f>IF(CONCATENATE(C$22,AC$3)=Matriz!$J$207,CONCATENATE(Matriz!A207," - P3 I5"),"")</f>
        <v/>
      </c>
      <c r="AF28" s="35" t="str">
        <f>IF(CONCATENATE(C$22,AC$3)=Matriz!$J$279,CONCATENATE(Matriz!A279," - P3 I5"),"")</f>
        <v/>
      </c>
      <c r="AG28" s="35" t="str">
        <f>IF(CONCATENATE(C$22,AC$3)=Matriz!$J$351,CONCATENATE(Matriz!A351," - P3 I5"),"")</f>
        <v/>
      </c>
      <c r="AH28" s="97" t="str">
        <f>IF(CONCATENATE(C$22,AC$3)=Matriz!$J$423,CONCATENATE(Matriz!A423," - P3 I5"),"")</f>
        <v/>
      </c>
      <c r="AN28" s="98">
        <v>9</v>
      </c>
      <c r="AO28" s="98">
        <v>14</v>
      </c>
      <c r="AP28" s="98">
        <f t="shared" si="1"/>
        <v>126</v>
      </c>
      <c r="AU28" s="108"/>
    </row>
    <row r="29" spans="1:47" ht="39.75" customHeight="1" thickBot="1" x14ac:dyDescent="0.45">
      <c r="A29" s="703"/>
      <c r="C29" s="27"/>
      <c r="D29" s="79"/>
      <c r="E29" s="111" t="str">
        <f>IF(CONCATENATE(C$22,E$3)=Matriz!$J$72,CONCATENATE(Matriz!A72," - P3 I1"),"")</f>
        <v/>
      </c>
      <c r="F29" s="28" t="str">
        <f>IF(CONCATENATE(C$22,E$3)=Matriz!$J$144,CONCATENATE(Matriz!A144," - P3 I1"),"")</f>
        <v/>
      </c>
      <c r="G29" s="28" t="str">
        <f>IF(CONCATENATE(C$22,E$3)=Matriz!$J$216,CONCATENATE(Matriz!A216," - P3 I1"),"")</f>
        <v/>
      </c>
      <c r="H29" s="31" t="str">
        <f>IF(CONCATENATE(C$22,E$3)=Matriz!$J$288,CONCATENATE(Matriz!A288," - P3 I1"),"")</f>
        <v/>
      </c>
      <c r="I29" s="31" t="str">
        <f>IF(CONCATENATE(C$22,E$3)=Matriz!$J$360,CONCATENATE(Matriz!A360," - P3 I1"),"")</f>
        <v/>
      </c>
      <c r="J29" s="28" t="str">
        <f>IF(CONCATENATE(C$22,E$3)=Matriz!$J$432,CONCATENATE(Matriz!A432," - P3 I1"),"")</f>
        <v/>
      </c>
      <c r="K29" s="115" t="str">
        <f>IF(CONCATENATE(C$22,K$3)=Matriz!$J$72,CONCATENATE(Matriz!A72," - P3 I2"),"")</f>
        <v/>
      </c>
      <c r="L29" s="29" t="str">
        <f>IF(CONCATENATE(C$22,K$3)=Matriz!$J$144,CONCATENATE(Matriz!A144," - P3 I2"),"")</f>
        <v/>
      </c>
      <c r="M29" s="29" t="str">
        <f>IF(CONCATENATE(C$22,K$3)=Matriz!$J$216,CONCATENATE(Matriz!A216," - P3 I2"),"")</f>
        <v/>
      </c>
      <c r="N29" s="33" t="str">
        <f>IF(CONCATENATE(C$22,K$3)=Matriz!$J$288,CONCATENATE(Matriz!A288," - P3 I2"),"")</f>
        <v/>
      </c>
      <c r="O29" s="33" t="str">
        <f>IF(CONCATENATE(C$22,K$3)=Matriz!$J$360,CONCATENATE(Matriz!A360," - P3 I2"),"")</f>
        <v/>
      </c>
      <c r="P29" s="29" t="str">
        <f>IF(CONCATENATE(C$22,K$3)=Matriz!$J$432,CONCATENATE(Matriz!A432," - P3 I2"),"")</f>
        <v/>
      </c>
      <c r="Q29" s="116" t="str">
        <f>IF(CONCATENATE(C$22,Q$3)=Matriz!$J$72,CONCATENATE(Matriz!A72," - P3 I3"),"")</f>
        <v/>
      </c>
      <c r="R29" s="30" t="str">
        <f>IF(CONCATENATE(C$22,Q$3)=Matriz!$J$144,CONCATENATE(Matriz!A144," - P3 I3"),"")</f>
        <v/>
      </c>
      <c r="S29" s="30" t="str">
        <f>IF(CONCATENATE(C$22,Q$3)=Matriz!$J$216,CONCATENATE(Matriz!A216," - P3 I3"),"")</f>
        <v/>
      </c>
      <c r="T29" s="34" t="str">
        <f>IF(CONCATENATE(C$22,Q$3)=Matriz!$J$288,CONCATENATE(Matriz!A288," - P3 I3"),"")</f>
        <v/>
      </c>
      <c r="U29" s="34" t="str">
        <f>IF(CONCATENATE(C$22,Q$3)=Matriz!$J$360,CONCATENATE(Matriz!A360," - P3 I3"),"")</f>
        <v/>
      </c>
      <c r="V29" s="30" t="str">
        <f>IF(CONCATENATE(C$22,Q$3)=Matriz!$J$4324,CONCATENATE(Matriz!A432," - P3 I3"),"")</f>
        <v/>
      </c>
      <c r="W29" s="140" t="str">
        <f>IF(CONCATENATE(C$22,W$3)=Matriz!$J$72,CONCATENATE(Matriz!A72," - P3 I4"),"")</f>
        <v/>
      </c>
      <c r="X29" s="32" t="str">
        <f>IF(CONCATENATE(C$22,W$3)=Matriz!$J$144,CONCATENATE(Matriz!A144," - P3 I4"),"")</f>
        <v/>
      </c>
      <c r="Y29" s="32" t="str">
        <f>IF(CONCATENATE(C$22,W$3)=Matriz!$J$216,CONCATENATE(Matriz!A216," - P3 I4"),"")</f>
        <v/>
      </c>
      <c r="Z29" s="35" t="str">
        <f>IF(CONCATENATE(C$22,W$3)=Matriz!$J$288,CONCATENATE(Matriz!A288," - P3 I4"),"")</f>
        <v/>
      </c>
      <c r="AA29" s="35" t="str">
        <f>IF(CONCATENATE(C$22,W$3)=Matriz!$J$360,CONCATENATE(Matriz!A360," - P3 I4"),"")</f>
        <v/>
      </c>
      <c r="AB29" s="88" t="str">
        <f>IF(CONCATENATE(C$22,W$3)=Matriz!$J$432,CONCATENATE(Matriz!A432," - P3 I4"),"")</f>
        <v/>
      </c>
      <c r="AC29" s="118" t="str">
        <f>IF(CONCATENATE(C$22,AC$3)=Matriz!$J$72,CONCATENATE(Matriz!A72," - P3 I5"),"")</f>
        <v/>
      </c>
      <c r="AD29" s="92" t="str">
        <f>IF(CONCATENATE(C$22,AC$3)=Matriz!$J$144,CONCATENATE(Matriz!A144," - P3 I5"),"")</f>
        <v/>
      </c>
      <c r="AE29" s="90" t="str">
        <f>IF(CONCATENATE(C$22,AC$3)=Matriz!$J$216,CONCATENATE(Matriz!A216," - P3 I5"),"")</f>
        <v/>
      </c>
      <c r="AF29" s="90" t="str">
        <f>IF(CONCATENATE(C$22,AC$3)=Matriz!$J$288,CONCATENATE(Matriz!A288," - P3 I5"),"")</f>
        <v/>
      </c>
      <c r="AG29" s="92" t="str">
        <f>IF(CONCATENATE(C$22,AC$3)=Matriz!$J$360,CONCATENATE(Matriz!A360," - P3 I5"),"")</f>
        <v/>
      </c>
      <c r="AH29" s="91" t="str">
        <f>IF(CONCATENATE(C$22,AC$3)=Matriz!$J$432,CONCATENATE(Matriz!A432," - P3 I5"),"")</f>
        <v/>
      </c>
      <c r="AN29" s="98"/>
      <c r="AO29" s="98"/>
      <c r="AP29" s="98"/>
      <c r="AU29" s="108"/>
    </row>
    <row r="30" spans="1:47" ht="40.5" customHeight="1" x14ac:dyDescent="0.4">
      <c r="A30" s="703"/>
      <c r="C30" s="707">
        <v>4</v>
      </c>
      <c r="D30" s="704" t="s">
        <v>84</v>
      </c>
      <c r="E30" s="65" t="str">
        <f>IF(CONCATENATE(C$30,E$3)=Matriz!$J$9,CONCATENATE(Matriz!A9," - P4 I1"),"")</f>
        <v/>
      </c>
      <c r="F30" s="112" t="str">
        <f>IF(CONCATENATE(C$30,E$3)=Matriz!$J$81,CONCATENATE(Matriz!A81," - P4 I1"),"")</f>
        <v/>
      </c>
      <c r="G30" s="66" t="str">
        <f>IF(CONCATENATE(C$30,E$3)=Matriz!$J$153,CONCATENATE(Matriz!A153," - P4 I1"),"")</f>
        <v/>
      </c>
      <c r="H30" s="66" t="str">
        <f>IF(CONCATENATE(C$30,E$3)=Matriz!$J$225,CONCATENATE(Matriz!A225," - P4 I1"),"")</f>
        <v/>
      </c>
      <c r="I30" s="112" t="str">
        <f>IF(CONCATENATE(C$30,E$3)=Matriz!$J$297,CONCATENATE(Matriz!A297," - P4 I1"),"")</f>
        <v/>
      </c>
      <c r="J30" s="66" t="str">
        <f>IF(CONCATENATE(C$30,E$3)=Matriz!$J$369,CONCATENATE(Matriz!A369," - P4 I1"),"")</f>
        <v/>
      </c>
      <c r="K30" s="70" t="str">
        <f>IF(CONCATENATE(C$30,K$3)=Matriz!$J$9,CONCATENATE(Matriz!A9," - P4 I2"),"")</f>
        <v/>
      </c>
      <c r="L30" s="113" t="str">
        <f>IF(CONCATENATE(C$30,K$3)=Matriz!$J$81,CONCATENATE(Matriz!A81," - P4 I2"),"")</f>
        <v/>
      </c>
      <c r="M30" s="71" t="str">
        <f>IF(CONCATENATE(C$30,K$3)=Matriz!$J$153,CONCATENATE(Matriz!A153," - P4 I2"),"")</f>
        <v/>
      </c>
      <c r="N30" s="71" t="str">
        <f>IF(CONCATENATE(C$30,K$3)=Matriz!$J$225,CONCATENATE(Matriz!A225," - P4 I2"),"")</f>
        <v/>
      </c>
      <c r="O30" s="113" t="str">
        <f>IF(CONCATENATE(C$30,K$3)=Matriz!$J$297,CONCATENATE(Matriz!A297," - P4 I2"),"")</f>
        <v/>
      </c>
      <c r="P30" s="72" t="str">
        <f>IF(CONCATENATE(C$30,K$3)=Matriz!$J$369,CONCATENATE(Matriz!A369," - P4 I2"),"")</f>
        <v/>
      </c>
      <c r="Q30" s="71" t="str">
        <f>IF(CONCATENATE(C$30,Q$3)=Matriz!$J$9,CONCATENATE(Matriz!A9," - P4 I3"),"")</f>
        <v/>
      </c>
      <c r="R30" s="113" t="str">
        <f>IF(CONCATENATE(C$30,Q$3)=Matriz!$J$81,CONCATENATE(Matriz!A81," - P4 I3"),"")</f>
        <v/>
      </c>
      <c r="S30" s="71" t="str">
        <f>IF(CONCATENATE(C$30,Q$3)=Matriz!$J$153,CONCATENATE(Matriz!A153," - P4 I3"),"")</f>
        <v/>
      </c>
      <c r="T30" s="71" t="str">
        <f>IF(CONCATENATE(C$30,Q$3)=Matriz!$J$225,CONCATENATE(Matriz!A225," - P4 I3"),"")</f>
        <v/>
      </c>
      <c r="U30" s="113" t="str">
        <f>IF(CONCATENATE(C$30,Q$3)=Matriz!$J$297,CONCATENATE(Matriz!A297," - P4 I3"),"")</f>
        <v/>
      </c>
      <c r="V30" s="71" t="str">
        <f>IF(CONCATENATE(C$30,Q$3)=Matriz!$J$369,CONCATENATE(Matriz!A369," - P4 I3"),"")</f>
        <v/>
      </c>
      <c r="W30" s="84" t="str">
        <f>IF(CONCATENATE(C$30,W$3)=Matriz!$J$9,CONCATENATE(Matriz!A9," - P4 I4"),"")</f>
        <v>R1 - P4 I4</v>
      </c>
      <c r="X30" s="117" t="str">
        <f>IF(CONCATENATE(C$30,W$3)=Matriz!$J$81,CONCATENATE(Matriz!A81," - P4 I4"),"")</f>
        <v/>
      </c>
      <c r="Y30" s="85" t="str">
        <f>IF(CONCATENATE(C$30,W$3)=Matriz!$J$153,CONCATENATE(Matriz!A153," - P4 I4"),"")</f>
        <v/>
      </c>
      <c r="Z30" s="85" t="str">
        <f>IF(CONCATENATE(C$30,W$3)=Matriz!$J$225,CONCATENATE(Matriz!A225," - P4 I4"),"")</f>
        <v/>
      </c>
      <c r="AA30" s="117" t="str">
        <f>IF(CONCATENATE(C$30,W$3)=Matriz!$J$297,CONCATENATE(Matriz!A297," - P4 I4"),"")</f>
        <v/>
      </c>
      <c r="AB30" s="86" t="str">
        <f>IF(CONCATENATE(C$30,W$3)=Matriz!$J$369,CONCATENATE(Matriz!A369," - P4 I4"),"")</f>
        <v/>
      </c>
      <c r="AC30" s="84" t="str">
        <f>IF(CONCATENATE(C$30,AC$3)=Matriz!$J$9,CONCATENATE(Matriz!A9," - P4 I5"),"")</f>
        <v/>
      </c>
      <c r="AD30" s="117" t="str">
        <f>IF(CONCATENATE(C$30,AC$3)=Matriz!$J$81,CONCATENATE(Matriz!A81," - P4 I5"),"")</f>
        <v/>
      </c>
      <c r="AE30" s="85" t="str">
        <f>IF(CONCATENATE(C$30,AC$3)=Matriz!$J$153,CONCATENATE(Matriz!A153," - P4 I5"),"")</f>
        <v/>
      </c>
      <c r="AF30" s="117" t="str">
        <f>IF(CONCATENATE(C$30,AC$3)=Matriz!$J$225,CONCATENATE(Matriz!A225," - P4 I5"),"")</f>
        <v/>
      </c>
      <c r="AG30" s="85" t="str">
        <f>IF(CONCATENATE(C$30,AC$3)=Matriz!$J$297,CONCATENATE(Matriz!A297," - P4 I5"),"")</f>
        <v/>
      </c>
      <c r="AH30" s="96" t="str">
        <f>IF(CONCATENATE(C$30,AC$3)=Matriz!$J$369,CONCATENATE(Matriz!A369," - P4 I5"),"")</f>
        <v/>
      </c>
      <c r="AK30" s="108"/>
      <c r="AL30" s="108"/>
      <c r="AM30" s="108"/>
      <c r="AN30" s="98"/>
      <c r="AO30" s="98"/>
      <c r="AP30" s="98"/>
      <c r="AU30" s="108"/>
    </row>
    <row r="31" spans="1:47" ht="40.5" customHeight="1" x14ac:dyDescent="0.4">
      <c r="A31" s="703"/>
      <c r="C31" s="707"/>
      <c r="D31" s="704"/>
      <c r="E31" s="67" t="str">
        <f>IF(CONCATENATE(C$30,E$3)=Matriz!$J$18,CONCATENATE(Matriz!A18," - P4 I1"),"")</f>
        <v/>
      </c>
      <c r="F31" s="29" t="str">
        <f>IF(CONCATENATE(C$30,E$3)=Matriz!$J$90,CONCATENATE(Matriz!A90," - P4 I1"),"")</f>
        <v/>
      </c>
      <c r="G31" s="33" t="str">
        <f>IF(CONCATENATE(C$30,E$3)=Matriz!$J$162,CONCATENATE(Matriz!A162," - P4 I1"),"")</f>
        <v/>
      </c>
      <c r="H31" s="29" t="str">
        <f>IF(CONCATENATE(C$30,E$3)=Matriz!$J$234,CONCATENATE(Matriz!A234," - P4 I1"),"")</f>
        <v/>
      </c>
      <c r="I31" s="29" t="str">
        <f>IF(CONCATENATE(C$30,E$3)=Matriz!$J$306,CONCATENATE(Matriz!A306," - P4 I1"),"")</f>
        <v/>
      </c>
      <c r="J31" s="29" t="str">
        <f>IF(CONCATENATE(C$30,E$3)=Matriz!$J$378,CONCATENATE(Matriz!A378," - P4 I1"),"")</f>
        <v/>
      </c>
      <c r="K31" s="73" t="str">
        <f>IF(CONCATENATE(C$30,K$3)=Matriz!$J$18,CONCATENATE(Matriz!A18," - P4 I2"),"")</f>
        <v/>
      </c>
      <c r="L31" s="30" t="str">
        <f>IF(CONCATENATE(C$30,K$3)=Matriz!$J$90,CONCATENATE(Matriz!A90," - P4 I2"),"")</f>
        <v/>
      </c>
      <c r="M31" s="34" t="str">
        <f>IF(CONCATENATE(C$30,K$3)=Matriz!$J$162,CONCATENATE(Matriz!A162," - P4 I2"),"")</f>
        <v/>
      </c>
      <c r="N31" s="30" t="str">
        <f>IF(CONCATENATE(C$30,K$3)=Matriz!$J$234,CONCATENATE(Matriz!A234," - P4 I2"),"")</f>
        <v/>
      </c>
      <c r="O31" s="30" t="str">
        <f>IF(CONCATENATE(C$30,K$3)=Matriz!$J$306,CONCATENATE(Matriz!A306," - P4 I2"),"")</f>
        <v/>
      </c>
      <c r="P31" s="74" t="str">
        <f>IF(CONCATENATE(C$30,K$3)=Matriz!$J$378,CONCATENATE(Matriz!A378," - P4 I2"),"")</f>
        <v/>
      </c>
      <c r="Q31" s="30" t="str">
        <f>IF(CONCATENATE(C$30,Q$3)=Matriz!$J$18,CONCATENATE(Matriz!A18," - P4 I3"),"")</f>
        <v/>
      </c>
      <c r="R31" s="30" t="str">
        <f>IF(CONCATENATE(C$30,Q$3)=Matriz!$J$90,CONCATENATE(Matriz!A90," - P4 I3"),"")</f>
        <v/>
      </c>
      <c r="S31" s="34" t="str">
        <f>IF(CONCATENATE(C$30,Q$3)=Matriz!$J$162,CONCATENATE(Matriz!A162," - P4 I3"),"")</f>
        <v/>
      </c>
      <c r="T31" s="30" t="str">
        <f>IF(CONCATENATE(C$30,Q$3)=Matriz!$J$234,CONCATENATE(Matriz!A234," - P4 I3"),"")</f>
        <v/>
      </c>
      <c r="U31" s="30" t="str">
        <f>IF(CONCATENATE(C$30,Q$3)=Matriz!$J$306,CONCATENATE(Matriz!A306," - P4 I3"),"")</f>
        <v/>
      </c>
      <c r="V31" s="30" t="str">
        <f>IF(CONCATENATE(C$30,Q$3)=Matriz!$J$378,CONCATENATE(Matriz!A378," - P4 I3"),"")</f>
        <v/>
      </c>
      <c r="W31" s="87" t="str">
        <f>IF(CONCATENATE(C$30,W$3)=Matriz!$J$18,CONCATENATE(Matriz!A18," - P4 I4"),"")</f>
        <v/>
      </c>
      <c r="X31" s="32" t="str">
        <f>IF(CONCATENATE(C$30,W$3)=Matriz!$J$90,CONCATENATE(Matriz!A90," - P4 I4"),"")</f>
        <v/>
      </c>
      <c r="Y31" s="35" t="str">
        <f>IF(CONCATENATE(C$30,W$3)=Matriz!$J$162,CONCATENATE(Matriz!A162," - P4 I4"),"")</f>
        <v/>
      </c>
      <c r="Z31" s="32" t="str">
        <f>IF(CONCATENATE(C$30,W$3)=Matriz!$J$234,CONCATENATE(Matriz!A234," - P4 I4"),"")</f>
        <v/>
      </c>
      <c r="AA31" s="32" t="str">
        <f>IF(CONCATENATE(C$30,W$3)=Matriz!$J$306,CONCATENATE(Matriz!A306," - P4 I4"),"")</f>
        <v/>
      </c>
      <c r="AB31" s="88" t="str">
        <f>IF(CONCATENATE(C$30,W$3)=Matriz!$J$378,CONCATENATE(Matriz!A378," - P4 I4"),"")</f>
        <v/>
      </c>
      <c r="AC31" s="87" t="str">
        <f>IF(CONCATENATE(C$30,AC$3)=Matriz!$J$18,CONCATENATE(Matriz!A18," - P4 I5"),"")</f>
        <v/>
      </c>
      <c r="AD31" s="32" t="str">
        <f>IF(CONCATENATE(C$30,AC$3)=Matriz!$J$90,CONCATENATE(Matriz!A90," - P4 I5"),"")</f>
        <v/>
      </c>
      <c r="AE31" s="35" t="str">
        <f>IF(CONCATENATE(C$30,AC$3)=Matriz!$J$162,CONCATENATE(Matriz!A162," - P4 I5"),"")</f>
        <v/>
      </c>
      <c r="AF31" s="32" t="str">
        <f>IF(CONCATENATE(C$30,AC$3)=Matriz!$J$234,CONCATENATE(Matriz!A234," - P4 I5"),"")</f>
        <v/>
      </c>
      <c r="AG31" s="32" t="str">
        <f>IF(CONCATENATE(C$30,AC$3)=Matriz!$J$306,CONCATENATE(Matriz!A306," - P4 I5"),"")</f>
        <v/>
      </c>
      <c r="AH31" s="97" t="str">
        <f>IF(CONCATENATE(C$30,AC$3)=Matriz!$J$378,CONCATENATE(Matriz!A378," - P4 I5"),"")</f>
        <v/>
      </c>
      <c r="AK31" s="108"/>
      <c r="AL31" s="108"/>
      <c r="AM31" s="108"/>
      <c r="AN31" s="98"/>
      <c r="AO31" s="98"/>
      <c r="AP31" s="98"/>
      <c r="AU31" s="108"/>
    </row>
    <row r="32" spans="1:47" ht="40.5" customHeight="1" x14ac:dyDescent="0.4">
      <c r="A32" s="703"/>
      <c r="C32" s="707"/>
      <c r="D32" s="704"/>
      <c r="E32" s="67" t="str">
        <f>IF(CONCATENATE(C$30,E$3)=Matriz!$J$27,CONCATENATE(Matriz!A27," - P4 I1"),"")</f>
        <v/>
      </c>
      <c r="F32" s="29" t="str">
        <f>IF(CONCATENATE(C$30,E$3)=Matriz!$J$99,CONCATENATE(Matriz!A99," - P4 I1"),"")</f>
        <v/>
      </c>
      <c r="G32" s="33" t="str">
        <f>IF(CONCATENATE(C$30,E$3)=Matriz!$J$171,CONCATENATE(Matriz!A171," - P4 I1"),"")</f>
        <v/>
      </c>
      <c r="H32" s="29" t="str">
        <f>IF(CONCATENATE(C$30,E$3)=Matriz!$J$243,CONCATENATE(Matriz!A243," - P4 I1"),"")</f>
        <v/>
      </c>
      <c r="I32" s="29" t="str">
        <f>IF(CONCATENATE(C$30,E$3)=Matriz!$J$315,CONCATENATE(Matriz!A315," - P4 I1"),"")</f>
        <v/>
      </c>
      <c r="J32" s="29" t="str">
        <f>IF(CONCATENATE(C$30,E$3)=Matriz!$J$387,CONCATENATE(Matriz!A387," - P4 I1"),"")</f>
        <v/>
      </c>
      <c r="K32" s="73" t="str">
        <f>IF(CONCATENATE(C$30,K$3)=Matriz!$J$27,CONCATENATE(Matriz!A27," - P4 I2"),"")</f>
        <v/>
      </c>
      <c r="L32" s="30" t="str">
        <f>IF(CONCATENATE(C$30,K$3)=Matriz!$J$99,CONCATENATE(Matriz!A99," - P4 I2"),"")</f>
        <v/>
      </c>
      <c r="M32" s="34" t="str">
        <f>IF(CONCATENATE(C$30,K$3)=Matriz!$J$171,CONCATENATE(Matriz!A171," - P4 I2"),"")</f>
        <v/>
      </c>
      <c r="N32" s="30" t="str">
        <f>IF(CONCATENATE(C$30,K$3)=Matriz!$J$243,CONCATENATE(Matriz!A243," - P4 I2"),"")</f>
        <v/>
      </c>
      <c r="O32" s="30" t="str">
        <f>IF(CONCATENATE(C$30,K$3)=Matriz!$J$315,CONCATENATE(Matriz!A315," - P4 I2"),"")</f>
        <v/>
      </c>
      <c r="P32" s="74" t="str">
        <f>IF(CONCATENATE(C$30,K$3)=Matriz!$J$387,CONCATENATE(Matriz!A387," - P4 I2"),"")</f>
        <v/>
      </c>
      <c r="Q32" s="30" t="str">
        <f>IF(CONCATENATE(C$30,Q$3)=Matriz!$J$27,CONCATENATE(Matriz!A27," - P4 I3"),"")</f>
        <v/>
      </c>
      <c r="R32" s="30" t="str">
        <f>IF(CONCATENATE(C$30,Q$3)=Matriz!$J$99,CONCATENATE(Matriz!A99," - P4 I3"),"")</f>
        <v/>
      </c>
      <c r="S32" s="34" t="str">
        <f>IF(CONCATENATE(C$30,Q$3)=Matriz!$J$171,CONCATENATE(Matriz!A171," - P4 I3"),"")</f>
        <v/>
      </c>
      <c r="T32" s="30" t="str">
        <f>IF(CONCATENATE(C$30,Q$3)=Matriz!$J$243,CONCATENATE(Matriz!A243," - P4 I3"),"")</f>
        <v/>
      </c>
      <c r="U32" s="30" t="str">
        <f>IF(CONCATENATE(C$30,Q$3)=Matriz!$J$315,CONCATENATE(Matriz!A315," - P4 I3"),"")</f>
        <v/>
      </c>
      <c r="V32" s="30" t="str">
        <f>IF(CONCATENATE(C$30,Q$3)=Matriz!$J$387,CONCATENATE(Matriz!A387," - P4 I3"),"")</f>
        <v/>
      </c>
      <c r="W32" s="87" t="str">
        <f>IF(CONCATENATE(C$30,W$3)=Matriz!$J$27,CONCATENATE(Matriz!A27," - P4 I4"),"")</f>
        <v/>
      </c>
      <c r="X32" s="32" t="str">
        <f>IF(CONCATENATE(C$30,W$3)=Matriz!$J$99,CONCATENATE(Matriz!A99," - P4 I4"),"")</f>
        <v/>
      </c>
      <c r="Y32" s="35" t="str">
        <f>IF(CONCATENATE(C$30,W$3)=Matriz!$J$171,CONCATENATE(Matriz!A171," - P4 I4"),"")</f>
        <v/>
      </c>
      <c r="Z32" s="32" t="str">
        <f>IF(CONCATENATE(C$30,W$3)=Matriz!$J$243,CONCATENATE(Matriz!A243," - P4 I4"),"")</f>
        <v/>
      </c>
      <c r="AA32" s="35" t="str">
        <f>IF(CONCATENATE(C$30,W$3)=Matriz!$J$315,CONCATENATE(Matriz!A315," - P4 I4"),"")</f>
        <v/>
      </c>
      <c r="AB32" s="88" t="str">
        <f>IF(CONCATENATE(C$30,W$3)=Matriz!$J$387,CONCATENATE(Matriz!A387," - P4 I4"),"")</f>
        <v/>
      </c>
      <c r="AC32" s="87" t="str">
        <f>IF(CONCATENATE(C$30,AC$3)=Matriz!$J$27,CONCATENATE(Matriz!A27," - P4 I5"),"")</f>
        <v/>
      </c>
      <c r="AD32" s="32" t="str">
        <f>IF(CONCATENATE(C$30,AC$3)=Matriz!$J$99,CONCATENATE(Matriz!A99," - P4 I5"),"")</f>
        <v/>
      </c>
      <c r="AE32" s="35" t="str">
        <f>IF(CONCATENATE(C$30,AC$3)=Matriz!$J$171,CONCATENATE(Matriz!A171," - P4 I5"),"")</f>
        <v/>
      </c>
      <c r="AF32" s="32" t="str">
        <f>IF(CONCATENATE(C$30,AC$3)=Matriz!$J$243,CONCATENATE(Matriz!A243," - P4 I5"),"")</f>
        <v/>
      </c>
      <c r="AG32" s="32" t="str">
        <f>IF(CONCATENATE(C$30,AC$3)=Matriz!$J$315,CONCATENATE(Matriz!A315," - P4 I5"),"")</f>
        <v/>
      </c>
      <c r="AH32" s="97" t="str">
        <f>IF(CONCATENATE(C$30,AC$3)=Matriz!$J$378,CONCATENATE(Matriz!A378," - P4 I5"),"")</f>
        <v/>
      </c>
      <c r="AK32" s="108"/>
      <c r="AL32" s="108"/>
      <c r="AM32" s="108"/>
      <c r="AN32" s="98"/>
      <c r="AO32" s="98"/>
      <c r="AP32" s="98"/>
      <c r="AU32" s="108"/>
    </row>
    <row r="33" spans="1:47" ht="40.5" customHeight="1" x14ac:dyDescent="0.4">
      <c r="A33" s="703"/>
      <c r="C33" s="707"/>
      <c r="D33" s="704"/>
      <c r="E33" s="67" t="str">
        <f>IF(CONCATENATE(C$30,E$3)=Matriz!$J$36,CONCATENATE(Matriz!A36," - P4 I1"),"")</f>
        <v/>
      </c>
      <c r="F33" s="29" t="str">
        <f>IF(CONCATENATE(C$30,E$3)=Matriz!$J$108,CONCATENATE(Matriz!A108," - P4 I1"),"")</f>
        <v/>
      </c>
      <c r="G33" s="29" t="str">
        <f>IF(CONCATENATE(C$30,E$3)=Matriz!$J$180,CONCATENATE(Matriz!A180," - P4 I1"),"")</f>
        <v/>
      </c>
      <c r="H33" s="29" t="str">
        <f>IF(CONCATENATE(C$30,E$3)=Matriz!$J$252,CONCATENATE(Matriz!A252," - P4 I1"),"")</f>
        <v/>
      </c>
      <c r="I33" s="29" t="str">
        <f>IF(CONCATENATE(C$30,E$3)=Matriz!$J$324,CONCATENATE(Matriz!A324," - P4 I1"),"")</f>
        <v/>
      </c>
      <c r="J33" s="29" t="str">
        <f>IF(CONCATENATE(C$30,E$3)=Matriz!$J$396,CONCATENATE(Matriz!A396," - P4 I1"),"")</f>
        <v/>
      </c>
      <c r="K33" s="73" t="str">
        <f>IF(CONCATENATE(C$30,K$3)=Matriz!$J$36,CONCATENATE(Matriz!A36," - P4 I2"),"")</f>
        <v/>
      </c>
      <c r="L33" s="30" t="str">
        <f>IF(CONCATENATE(C$30,K$3)=Matriz!$J$108,CONCATENATE(Matriz!A108," - P4 I2"),"")</f>
        <v/>
      </c>
      <c r="M33" s="30" t="str">
        <f>IF(CONCATENATE(C$30,K$3)=Matriz!$J$180,CONCATENATE(Matriz!A180," - P4 I2"),"")</f>
        <v/>
      </c>
      <c r="N33" s="30" t="str">
        <f>IF(CONCATENATE(C$30,K$3)=Matriz!$J$252,CONCATENATE(Matriz!A252," - P4 I2"),"")</f>
        <v/>
      </c>
      <c r="O33" s="30" t="str">
        <f>IF(CONCATENATE(C$30,K$3)=Matriz!$J$324,CONCATENATE(Matriz!A324," - P4 I2"),"")</f>
        <v/>
      </c>
      <c r="P33" s="74" t="str">
        <f>IF(CONCATENATE(C$30,K$3)=Matriz!$J$396,CONCATENATE(Matriz!A396," - P4 I2"),"")</f>
        <v/>
      </c>
      <c r="Q33" s="30" t="str">
        <f>IF(CONCATENATE(C$30,Q$3)=Matriz!$J$36,CONCATENATE(Matriz!A36," - P4 I3"),"")</f>
        <v/>
      </c>
      <c r="R33" s="30" t="str">
        <f>IF(CONCATENATE(C$30,Q$3)=Matriz!$J$108,CONCATENATE(Matriz!A108," - P4 I3"),"")</f>
        <v/>
      </c>
      <c r="S33" s="30" t="str">
        <f>IF(CONCATENATE(C$30,Q$3)=Matriz!$J$180,CONCATENATE(Matriz!A180," - P4 I3"),"")</f>
        <v/>
      </c>
      <c r="T33" s="30" t="str">
        <f>IF(CONCATENATE(C$30,Q$3)=Matriz!$J$252,CONCATENATE(Matriz!A252," - P4 I3"),"")</f>
        <v/>
      </c>
      <c r="U33" s="30" t="str">
        <f>IF(CONCATENATE(C$30,Q$3)=Matriz!$J$324,CONCATENATE(Matriz!A324," - P4 I3"),"")</f>
        <v/>
      </c>
      <c r="V33" s="30" t="str">
        <f>IF(CONCATENATE(C$30,Q$3)=Matriz!$J$396,CONCATENATE(Matriz!A396," - P4 I3"),"")</f>
        <v/>
      </c>
      <c r="W33" s="87" t="str">
        <f>IF(CONCATENATE(C$30,W$3)=Matriz!$J$36,CONCATENATE(Matriz!A36," - P4 I4"),"")</f>
        <v/>
      </c>
      <c r="X33" s="32" t="str">
        <f>IF(CONCATENATE(C$30,W$3)=Matriz!$J$108,CONCATENATE(Matriz!A108," - P4 I4"),"")</f>
        <v/>
      </c>
      <c r="Y33" s="32" t="str">
        <f>IF(CONCATENATE(C$30,W$3)=Matriz!$J$180,CONCATENATE(Matriz!A180," - P4 I4"),"")</f>
        <v/>
      </c>
      <c r="Z33" s="32" t="str">
        <f>IF(CONCATENATE(C$30,W$3)=Matriz!$J$252,CONCATENATE(Matriz!A252," - P4 I4"),"")</f>
        <v/>
      </c>
      <c r="AA33" s="32" t="str">
        <f>IF(CONCATENATE(C$30,W$3)=Matriz!$J$324,CONCATENATE(Matriz!A324," - P4 I4"),"")</f>
        <v/>
      </c>
      <c r="AB33" s="88" t="str">
        <f>IF(CONCATENATE(C$30,W$3)=Matriz!$J$396,CONCATENATE(Matriz!A396," - P4 I4"),"")</f>
        <v/>
      </c>
      <c r="AC33" s="87" t="str">
        <f>IF(CONCATENATE(C$30,AC$3)=Matriz!$J$36,CONCATENATE(Matriz!A36," - P4 I5"),"")</f>
        <v/>
      </c>
      <c r="AD33" s="32" t="str">
        <f>IF(CONCATENATE(C$30,AC$3)=Matriz!$J$108,CONCATENATE(Matriz!A108," - P4 I5"),"")</f>
        <v/>
      </c>
      <c r="AE33" s="32" t="str">
        <f>IF(CONCATENATE(C$30,AC$3)=Matriz!$J$180,CONCATENATE(Matriz!A180," - P4 I5"),"")</f>
        <v/>
      </c>
      <c r="AF33" s="32" t="str">
        <f>IF(CONCATENATE(C$30,AC$3)=Matriz!$J$252,CONCATENATE(Matriz!A252," - P4 I5"),"")</f>
        <v/>
      </c>
      <c r="AG33" s="32" t="str">
        <f>IF(CONCATENATE(C$30,AC$3)=Matriz!$J$324,CONCATENATE(Matriz!A324," - P4 I5"),"")</f>
        <v/>
      </c>
      <c r="AH33" s="97" t="str">
        <f>IF(CONCATENATE(C$30,AC$3)=Matriz!$J$396,CONCATENATE(Matriz!A396," - P4 I5"),"")</f>
        <v/>
      </c>
      <c r="AK33" s="108"/>
      <c r="AL33" s="108"/>
      <c r="AM33" s="108"/>
      <c r="AN33" s="98"/>
      <c r="AO33" s="98"/>
      <c r="AP33" s="98"/>
      <c r="AU33" s="108"/>
    </row>
    <row r="34" spans="1:47" ht="40.5" customHeight="1" x14ac:dyDescent="0.4">
      <c r="A34" s="703"/>
      <c r="C34" s="707"/>
      <c r="D34" s="704"/>
      <c r="E34" s="67" t="str">
        <f>IF(CONCATENATE(C$30,E$3)=Matriz!$J$45,CONCATENATE(Matriz!A45," - P4 I1"),"")</f>
        <v/>
      </c>
      <c r="F34" s="33" t="str">
        <f>IF(CONCATENATE(C$30,E$3)=Matriz!$J$117,CONCATENATE(Matriz!A117," - P4 I1"),"")</f>
        <v/>
      </c>
      <c r="G34" s="29" t="str">
        <f>IF(CONCATENATE(C$30,E$3)=Matriz!$J$189,CONCATENATE(Matriz!A189," - P4 I1"),"")</f>
        <v/>
      </c>
      <c r="H34" s="33" t="str">
        <f>IF(CONCATENATE(C$30,E$3)=Matriz!$J$261,CONCATENATE(Matriz!A261," - P4 I1"),"")</f>
        <v/>
      </c>
      <c r="I34" s="33" t="str">
        <f>IF(CONCATENATE(C$30,E$3)=Matriz!$J$333,CONCATENATE(Matriz!A333," - P4 I1"),"")</f>
        <v/>
      </c>
      <c r="J34" s="29" t="str">
        <f>IF(CONCATENATE(C$30,E$3)=Matriz!$J$405,CONCATENATE(Matriz!A405," - P4 I1"),"")</f>
        <v/>
      </c>
      <c r="K34" s="73" t="str">
        <f>IF(CONCATENATE(C$30,K$3)=Matriz!$J$45,CONCATENATE(Matriz!A45," - P4 I2"),"")</f>
        <v/>
      </c>
      <c r="L34" s="34" t="str">
        <f>IF(CONCATENATE(C$30,K$3)=Matriz!$J$117,CONCATENATE(Matriz!A117," - P4 I2"),"")</f>
        <v/>
      </c>
      <c r="M34" s="30" t="str">
        <f>IF(CONCATENATE(C$30,K$3)=Matriz!$J$189,CONCATENATE(Matriz!A189," - P4 I2"),"")</f>
        <v/>
      </c>
      <c r="N34" s="34" t="str">
        <f>IF(CONCATENATE(C$30,K$3)=Matriz!$J$261,CONCATENATE(Matriz!A261," - P4 I2"),"")</f>
        <v/>
      </c>
      <c r="O34" s="34" t="str">
        <f>IF(CONCATENATE(C$30,K$3)=Matriz!$J$333,CONCATENATE(Matriz!A333," - P4 I2"),"")</f>
        <v/>
      </c>
      <c r="P34" s="74" t="str">
        <f>IF(CONCATENATE(C$30,K$3)=Matriz!$J$405,CONCATENATE(Matriz!A405," - P4 I2"),"")</f>
        <v/>
      </c>
      <c r="Q34" s="30" t="str">
        <f>IF(CONCATENATE(C$30,Q$3)=Matriz!$J$45,CONCATENATE(Matriz!A45," - P4 I3"),"")</f>
        <v/>
      </c>
      <c r="R34" s="34" t="str">
        <f>IF(CONCATENATE(C$30,Q$3)=Matriz!$J$117,CONCATENATE(Matriz!A117," - P4 I3"),"")</f>
        <v/>
      </c>
      <c r="S34" s="30" t="str">
        <f>IF(CONCATENATE(C$30,Q$3)=Matriz!$J$189,CONCATENATE(Matriz!A189," - P4 I3"),"")</f>
        <v/>
      </c>
      <c r="T34" s="34" t="str">
        <f>IF(CONCATENATE(C$30,Q$3)=Matriz!$J$261,CONCATENATE(Matriz!A261," - P4 I3"),"")</f>
        <v/>
      </c>
      <c r="U34" s="34" t="str">
        <f>IF(CONCATENATE(C$30,Q$3)=Matriz!$J$333,CONCATENATE(Matriz!A333," - P4 I3"),"")</f>
        <v/>
      </c>
      <c r="V34" s="30" t="str">
        <f>IF(CONCATENATE(C$30,Q$3)=Matriz!$J$405,CONCATENATE(Matriz!A405," - P4 I3"),"")</f>
        <v/>
      </c>
      <c r="W34" s="87" t="str">
        <f>IF(CONCATENATE(C$30,W$3)=Matriz!$J$45,CONCATENATE(Matriz!A45," - P4 I4"),"")</f>
        <v/>
      </c>
      <c r="X34" s="35" t="str">
        <f>IF(CONCATENATE(C$30,W$3)=Matriz!$J$117,CONCATENATE(Matriz!A117," - P4 I4"),"")</f>
        <v/>
      </c>
      <c r="Y34" s="32" t="str">
        <f>IF(CONCATENATE(C$30,W$3)=Matriz!$J$189,CONCATENATE(Matriz!A189," - P4 I4"),"")</f>
        <v/>
      </c>
      <c r="Z34" s="35" t="str">
        <f>IF(CONCATENATE(C$30,W$3)=Matriz!$J$261,CONCATENATE(Matriz!A261," - P4 I4"),"")</f>
        <v/>
      </c>
      <c r="AA34" s="35" t="str">
        <f>IF(CONCATENATE(C$30,W$3)=Matriz!$J$333,CONCATENATE(Matriz!A333," - P4 I4"),"")</f>
        <v/>
      </c>
      <c r="AB34" s="88" t="str">
        <f>IF(CONCATENATE(C$30,W$3)=Matriz!$J$405,CONCATENATE(Matriz!A405," - P4 I4"),"")</f>
        <v/>
      </c>
      <c r="AC34" s="87" t="str">
        <f>IF(CONCATENATE(C$30,AC$3)=Matriz!$J$45,CONCATENATE(Matriz!A45," - P4 I5"),"")</f>
        <v/>
      </c>
      <c r="AD34" s="35" t="str">
        <f>IF(CONCATENATE(C$30,AC$3)=Matriz!$J$117,CONCATENATE(Matriz!A117," - P4 I5"),"")</f>
        <v/>
      </c>
      <c r="AE34" s="35" t="str">
        <f>IF(CONCATENATE(C$30,AC$3)=Matriz!$J$189,CONCATENATE(Matriz!A189," - P4 I5"),"")</f>
        <v/>
      </c>
      <c r="AF34" s="35" t="str">
        <f>IF(CONCATENATE(C$30,AC$3)=Matriz!$J$261,CONCATENATE(Matriz!A261," - P4 I5"),"")</f>
        <v/>
      </c>
      <c r="AG34" s="32" t="str">
        <f>IF(CONCATENATE(C$30,AC$3)=Matriz!$J$333,CONCATENATE(Matriz!A333," - P4 I5"),"")</f>
        <v/>
      </c>
      <c r="AH34" s="97" t="str">
        <f>IF(CONCATENATE(C$30,AC$3)=Matriz!$J$405,CONCATENATE(Matriz!A405," - P4 I5"),"")</f>
        <v/>
      </c>
      <c r="AK34" s="108"/>
      <c r="AL34" s="108"/>
      <c r="AM34" s="108"/>
      <c r="AN34" s="98"/>
      <c r="AO34" s="98"/>
      <c r="AP34" s="98"/>
      <c r="AU34" s="108"/>
    </row>
    <row r="35" spans="1:47" ht="40.5" customHeight="1" x14ac:dyDescent="0.4">
      <c r="A35" s="703"/>
      <c r="C35" s="707"/>
      <c r="D35" s="704"/>
      <c r="E35" s="67" t="str">
        <f>IF(CONCATENATE(C$30,E$3)=Matriz!$J$54,CONCATENATE(Matriz!A54," - P4 I1"),"")</f>
        <v/>
      </c>
      <c r="F35" s="33" t="str">
        <f>IF(CONCATENATE(C$30,E$3)=Matriz!$J$126,CONCATENATE(Matriz!A126," - P4 I1"),"")</f>
        <v/>
      </c>
      <c r="G35" s="29" t="str">
        <f>IF(CONCATENATE(C$30,E$3)=Matriz!$J$198,CONCATENATE(Matriz!A198," - P4 I1"),"")</f>
        <v/>
      </c>
      <c r="H35" s="33" t="str">
        <f>IF(CONCATENATE(C$30,E$3)=Matriz!$J$270,CONCATENATE(Matriz!A270," - P4 I1"),"")</f>
        <v/>
      </c>
      <c r="I35" s="33" t="str">
        <f>IF(CONCATENATE(C$30,E$3)=Matriz!$J$342,CONCATENATE(Matriz!A342," - P4 I1"),"")</f>
        <v/>
      </c>
      <c r="J35" s="29" t="str">
        <f>IF(CONCATENATE(C$30,E$3)=Matriz!$J$414,CONCATENATE(Matriz!A414," - P4 I1"),"")</f>
        <v/>
      </c>
      <c r="K35" s="73" t="str">
        <f>IF(CONCATENATE(C$30,K$3)=Matriz!$J$54,CONCATENATE(Matriz!A54," - P4 I2"),"")</f>
        <v/>
      </c>
      <c r="L35" s="34" t="str">
        <f>IF(CONCATENATE(C$30,K$3)=Matriz!$J$126,CONCATENATE(Matriz!A126," - P4 I2"),"")</f>
        <v/>
      </c>
      <c r="M35" s="30" t="str">
        <f>IF(CONCATENATE(C$30,K$3)=Matriz!$J$198,CONCATENATE(Matriz!A198," - P4 I2"),"")</f>
        <v/>
      </c>
      <c r="N35" s="34" t="str">
        <f>IF(CONCATENATE(C$30,K$3)=Matriz!$J$270,CONCATENATE(Matriz!A270," - P4 I2"),"")</f>
        <v/>
      </c>
      <c r="O35" s="34" t="str">
        <f>IF(CONCATENATE(C$30,K$3)=Matriz!$J$342,CONCATENATE(Matriz!A342," - P4 I2"),"")</f>
        <v/>
      </c>
      <c r="P35" s="74" t="str">
        <f>IF(CONCATENATE(C$30,K$3)=Matriz!$J$414,CONCATENATE(Matriz!A414," - P4 I2"),"")</f>
        <v/>
      </c>
      <c r="Q35" s="30" t="str">
        <f>IF(CONCATENATE(C$30,Q$3)=Matriz!$J$54,CONCATENATE(Matriz!A54," - P4 I3"),"")</f>
        <v/>
      </c>
      <c r="R35" s="34" t="str">
        <f>IF(CONCATENATE(C$30,Q$3)=Matriz!$J$126,CONCATENATE(Matriz!A126," - P4 I3"),"")</f>
        <v/>
      </c>
      <c r="S35" s="30" t="str">
        <f>IF(CONCATENATE(C$30,Q$3)=Matriz!$J$198,CONCATENATE(Matriz!A198," - P4 I3"),"")</f>
        <v/>
      </c>
      <c r="T35" s="34" t="str">
        <f>IF(CONCATENATE(C$30,Q$3)=Matriz!$J$270,CONCATENATE(Matriz!A270," - P4 I3"),"")</f>
        <v/>
      </c>
      <c r="U35" s="34" t="str">
        <f>IF(CONCATENATE(C$30,Q$3)=Matriz!$J$342,CONCATENATE(Matriz!A342," - P4 I3"),"")</f>
        <v/>
      </c>
      <c r="V35" s="30" t="str">
        <f>IF(CONCATENATE(C$30,Q$3)=Matriz!$J$414,CONCATENATE(Matriz!A414," - P4 I3"),"")</f>
        <v/>
      </c>
      <c r="W35" s="87" t="str">
        <f>IF(CONCATENATE(C$30,W$3)=Matriz!$J$54,CONCATENATE(Matriz!A54," - P4 I4"),"")</f>
        <v/>
      </c>
      <c r="X35" s="35" t="str">
        <f>IF(CONCATENATE(C$30,W$3)=Matriz!$J$126,CONCATENATE(Matriz!A126," - P4 I4"),"")</f>
        <v/>
      </c>
      <c r="Y35" s="32" t="str">
        <f>IF(CONCATENATE(C$30,W$3)=Matriz!$J$198,CONCATENATE(Matriz!A198," - P4 I4"),"")</f>
        <v/>
      </c>
      <c r="Z35" s="35" t="str">
        <f>IF(CONCATENATE(C$30,W$3)=Matriz!$J$270,CONCATENATE(Matriz!A270," - P4 I4"),"")</f>
        <v/>
      </c>
      <c r="AA35" s="35" t="str">
        <f>IF(CONCATENATE(C$30,W$3)=Matriz!$J$342,CONCATENATE(Matriz!A342," - P4 I4"),"")</f>
        <v/>
      </c>
      <c r="AB35" s="88" t="str">
        <f>IF(CONCATENATE(C$30,W$3)=Matriz!$J$414,CONCATENATE(Matriz!A414," - P4 I4"),"")</f>
        <v/>
      </c>
      <c r="AC35" s="87" t="str">
        <f>IF(CONCATENATE(C$30,AC$3)=Matriz!$J$54,CONCATENATE(Matriz!A54," - P4 I5"),"")</f>
        <v/>
      </c>
      <c r="AD35" s="35" t="str">
        <f>IF(CONCATENATE(C$30,AC$3)=Matriz!$J$126,CONCATENATE(Matriz!A126," - P4 I5"),"")</f>
        <v/>
      </c>
      <c r="AE35" s="35" t="str">
        <f>IF(CONCATENATE(C$30,AC$3)=Matriz!$J$198,CONCATENATE(Matriz!A198," - P4 I5"),"")</f>
        <v/>
      </c>
      <c r="AF35" s="35" t="str">
        <f>IF(CONCATENATE(C$30,AC$3)=Matriz!$J$270,CONCATENATE(Matriz!A270," - P4 I5"),"")</f>
        <v/>
      </c>
      <c r="AG35" s="35" t="str">
        <f>IF(CONCATENATE(C$30,AC$3)=Matriz!$J$342,CONCATENATE(Matriz!A342," - P4 I5"),"")</f>
        <v/>
      </c>
      <c r="AH35" s="97" t="str">
        <f>IF(CONCATENATE(C$30,AC$3)=Matriz!$J$414,CONCATENATE(Matriz!A414," - P4 I5"),"")</f>
        <v/>
      </c>
      <c r="AK35" s="108"/>
      <c r="AL35" s="108"/>
      <c r="AM35" s="108"/>
      <c r="AN35" s="98"/>
      <c r="AO35" s="98"/>
      <c r="AP35" s="98"/>
      <c r="AU35" s="108"/>
    </row>
    <row r="36" spans="1:47" ht="40.5" customHeight="1" x14ac:dyDescent="0.4">
      <c r="A36" s="703"/>
      <c r="C36" s="707"/>
      <c r="D36" s="704"/>
      <c r="E36" s="67" t="str">
        <f>IF(CONCATENATE(C$30,E$3)=Matriz!$J$63,CONCATENATE(Matriz!A63," - P4 I1"),"")</f>
        <v/>
      </c>
      <c r="F36" s="29" t="str">
        <f>IF(CONCATENATE(C$30,E$3)=Matriz!$J$135,CONCATENATE(Matriz!A135," - P4 I1"),"")</f>
        <v/>
      </c>
      <c r="G36" s="29" t="str">
        <f>IF(CONCATENATE(C$30,E$3)=Matriz!$J$207,CONCATENATE(Matriz!A207," - P4 I1"),"")</f>
        <v/>
      </c>
      <c r="H36" s="33" t="str">
        <f>IF(CONCATENATE(C$30,E$3)=Matriz!$J$279,CONCATENATE(Matriz!A279," - P4 I1"),"")</f>
        <v/>
      </c>
      <c r="I36" s="33" t="str">
        <f>IF(CONCATENATE(C$30,E$3)=Matriz!$J$351,CONCATENATE(Matriz!A351," - P4 I1"),"")</f>
        <v/>
      </c>
      <c r="J36" s="29" t="str">
        <f>IF(CONCATENATE(C$30,E$3)=Matriz!$J$423,CONCATENATE(Matriz!A423," - P4 I1"),"")</f>
        <v/>
      </c>
      <c r="K36" s="73" t="str">
        <f>IF(CONCATENATE(C$30,K$3)=Matriz!$J$63,CONCATENATE(Matriz!A63," - P4 I2"),"")</f>
        <v/>
      </c>
      <c r="L36" s="30" t="str">
        <f>IF(CONCATENATE(C$30,K$3)=Matriz!$J$135,CONCATENATE(Matriz!A135," - P4 I2"),"")</f>
        <v/>
      </c>
      <c r="M36" s="30" t="str">
        <f>IF(CONCATENATE(C$30,K$3)=Matriz!$J$207,CONCATENATE(Matriz!A207," - P4 I2"),"")</f>
        <v/>
      </c>
      <c r="N36" s="34" t="str">
        <f>IF(CONCATENATE(C$30,K$3)=Matriz!$J$279,CONCATENATE(Matriz!A279," - P4 I2"),"")</f>
        <v/>
      </c>
      <c r="O36" s="34" t="str">
        <f>IF(CONCATENATE(C$30,K$3)=Matriz!$J$351,CONCATENATE(Matriz!A351," - P4 I2"),"")</f>
        <v/>
      </c>
      <c r="P36" s="74" t="str">
        <f>IF(CONCATENATE(C$30,K$3)=Matriz!$J$423,CONCATENATE(Matriz!A423," - P4 I2"),"")</f>
        <v/>
      </c>
      <c r="Q36" s="30" t="str">
        <f>IF(CONCATENATE(C$30,Q$3)=Matriz!$J$63,CONCATENATE(Matriz!A63," - P4 I3"),"")</f>
        <v/>
      </c>
      <c r="R36" s="30" t="str">
        <f>IF(CONCATENATE(C$30,Q$3)=Matriz!$J$135,CONCATENATE(Matriz!A135," - P4 I3"),"")</f>
        <v/>
      </c>
      <c r="S36" s="30" t="str">
        <f>IF(CONCATENATE(C$30,Q$3)=Matriz!$J$207,CONCATENATE(Matriz!A207," - P4 I3"),"")</f>
        <v/>
      </c>
      <c r="T36" s="34" t="str">
        <f>IF(CONCATENATE(C$30,Q$3)=Matriz!$J$279,CONCATENATE(Matriz!A279," - P4 I3"),"")</f>
        <v/>
      </c>
      <c r="U36" s="34" t="str">
        <f>IF(CONCATENATE(C$30,Q$3)=Matriz!$J$351,CONCATENATE(Matriz!A351," - P4 I3"),"")</f>
        <v/>
      </c>
      <c r="V36" s="30" t="str">
        <f>IF(CONCATENATE(C$30,Q$3)=Matriz!$J$423,CONCATENATE(Matriz!A423," - P4 I3"),"")</f>
        <v/>
      </c>
      <c r="W36" s="87" t="str">
        <f>IF(CONCATENATE(C$30,W$3)=Matriz!$J$63,CONCATENATE(Matriz!A63," - P4 I4"),"")</f>
        <v/>
      </c>
      <c r="X36" s="32" t="str">
        <f>IF(CONCATENATE(C$30,W$3)=Matriz!$J$135,CONCATENATE(Matriz!A135," - P4 I4"),"")</f>
        <v/>
      </c>
      <c r="Y36" s="32" t="str">
        <f>IF(CONCATENATE(C$30,W$3)=Matriz!$J$207,CONCATENATE(Matriz!A207," - P4 I4"),"")</f>
        <v/>
      </c>
      <c r="Z36" s="35" t="str">
        <f>IF(CONCATENATE(C$30,W$3)=Matriz!$J$279,CONCATENATE(Matriz!A279," - P4 I4"),"")</f>
        <v/>
      </c>
      <c r="AA36" s="35" t="str">
        <f>IF(CONCATENATE(C$30,W$3)=Matriz!$J$351,CONCATENATE(Matriz!A351," - P4 I4"),"")</f>
        <v/>
      </c>
      <c r="AB36" s="88" t="str">
        <f>IF(CONCATENATE(C$30,W$3)=Matriz!$J$423,CONCATENATE(Matriz!A423," - P4 I4"),"")</f>
        <v/>
      </c>
      <c r="AC36" s="87" t="str">
        <f>IF(CONCATENATE(C$30,AC$3)=Matriz!$J$63,CONCATENATE(Matriz!A63," - P4 I5"),"")</f>
        <v/>
      </c>
      <c r="AD36" s="32" t="str">
        <f>IF(CONCATENATE(C$30,AC$3)=Matriz!$J$135,CONCATENATE(Matriz!A135," - P4 I5"),"")</f>
        <v/>
      </c>
      <c r="AE36" s="35" t="str">
        <f>IF(CONCATENATE(C$30,AC$3)=Matriz!$J$207,CONCATENATE(Matriz!A207," - P4 I5"),"")</f>
        <v/>
      </c>
      <c r="AF36" s="35" t="str">
        <f>IF(CONCATENATE(C$30,AC$3)=Matriz!$J$279,CONCATENATE(Matriz!A279," - P4 I5"),"")</f>
        <v/>
      </c>
      <c r="AG36" s="35" t="str">
        <f>IF(CONCATENATE(C$30,AC$3)=Matriz!$J$351,CONCATENATE(Matriz!A351," - P4 I5"),"")</f>
        <v/>
      </c>
      <c r="AH36" s="97" t="str">
        <f>IF(CONCATENATE(C$30,AC$3)=Matriz!$J$423,CONCATENATE(Matriz!A423," - P4 I5"),"")</f>
        <v/>
      </c>
      <c r="AK36" s="108"/>
      <c r="AL36" s="108"/>
      <c r="AM36" s="108"/>
      <c r="AN36" s="98"/>
      <c r="AO36" s="98"/>
      <c r="AP36" s="98"/>
      <c r="AU36" s="108"/>
    </row>
    <row r="37" spans="1:47" ht="40.5" customHeight="1" thickBot="1" x14ac:dyDescent="0.45">
      <c r="A37" s="703"/>
      <c r="D37" s="79"/>
      <c r="E37" s="115" t="str">
        <f>IF(CONCATENATE(C$30,E$3)=Matriz!$J$72,CONCATENATE(Matriz!A72," - P4 I1"),"")</f>
        <v/>
      </c>
      <c r="F37" s="29" t="str">
        <f>IF(CONCATENATE(C$30,E$3)=Matriz!$J$144,CONCATENATE(Matriz!A144," - P4 I1"),"")</f>
        <v/>
      </c>
      <c r="G37" s="29" t="str">
        <f>IF(CONCATENATE(C$30,E$3)=Matriz!$J$216,CONCATENATE(Matriz!A216," - P4 I1"),"")</f>
        <v/>
      </c>
      <c r="H37" s="33" t="str">
        <f>IF(CONCATENATE(C$30,E$3)=Matriz!$J$288,CONCATENATE(Matriz!A288," - P4 I1"),"")</f>
        <v/>
      </c>
      <c r="I37" s="33" t="str">
        <f>IF(CONCATENATE(C$30,E$3)=Matriz!$J$360,CONCATENATE(Matriz!A360," - P4 I1"),"")</f>
        <v/>
      </c>
      <c r="J37" s="29" t="str">
        <f>IF(CONCATENATE(C$30,E$3)=Matriz!$J$432,CONCATENATE(Matriz!A432," - P4 I1"),"")</f>
        <v/>
      </c>
      <c r="K37" s="116" t="str">
        <f>IF(CONCATENATE(C$30,K$3)=Matriz!$J$72,CONCATENATE(Matriz!A72," - P4 I2"),"")</f>
        <v/>
      </c>
      <c r="L37" s="30" t="str">
        <f>IF(CONCATENATE(C$30,K$3)=Matriz!$J$144,CONCATENATE(Matriz!A144," - P4 I2"),"")</f>
        <v/>
      </c>
      <c r="M37" s="30" t="str">
        <f>IF(CONCATENATE(C$30,K$3)=Matriz!$J$216,CONCATENATE(Matriz!A216," - P4 I2"),"")</f>
        <v/>
      </c>
      <c r="N37" s="34" t="str">
        <f>IF(CONCATENATE(C$30,K$3)=Matriz!$J$288,CONCATENATE(Matriz!A288," - P4 I2"),"")</f>
        <v/>
      </c>
      <c r="O37" s="34" t="str">
        <f>IF(CONCATENATE(C$30,K$3)=Matriz!$J$360,CONCATENATE(Matriz!A360," - P4 I2"),"")</f>
        <v/>
      </c>
      <c r="P37" s="74" t="str">
        <f>IF(CONCATENATE(C$30,K$3)=Matriz!$J$432,CONCATENATE(Matriz!A432," - P4 I2"),"")</f>
        <v/>
      </c>
      <c r="Q37" s="34" t="str">
        <f>IF(CONCATENATE(C$30,Q$3)=Matriz!$J$72,CONCATENATE(Matriz!A72," - P4 I3"),"")</f>
        <v/>
      </c>
      <c r="R37" s="30" t="str">
        <f>IF(CONCATENATE(C$30,Q$3)=Matriz!$J$144,CONCATENATE(Matriz!A144," - P4 I3"),"")</f>
        <v/>
      </c>
      <c r="S37" s="30" t="str">
        <f>IF(CONCATENATE(C$30,Q$3)=Matriz!$J$216,CONCATENATE(Matriz!A216," - P4 I3"),"")</f>
        <v/>
      </c>
      <c r="T37" s="34" t="str">
        <f>IF(CONCATENATE(C$30,Q$3)=Matriz!$J$288,CONCATENATE(Matriz!A288," - P4 I3"),"")</f>
        <v/>
      </c>
      <c r="U37" s="34" t="str">
        <f>IF(CONCATENATE(C$30,Q$3)=Matriz!$J$360,CONCATENATE(Matriz!A360," - P4 I3"),"")</f>
        <v/>
      </c>
      <c r="V37" s="30" t="str">
        <f>IF(CONCATENATE(C$30,Q$3)=Matriz!$J$432,CONCATENATE(Matriz!A432," - P4 I3"),"")</f>
        <v/>
      </c>
      <c r="W37" s="118" t="str">
        <f>IF(CONCATENATE(C$30,W$3)=Matriz!$J$72,CONCATENATE(Matriz!A72," - P4 I4"),"")</f>
        <v/>
      </c>
      <c r="X37" s="92" t="str">
        <f>IF(CONCATENATE(C$30,W$3)=Matriz!$J$144,CONCATENATE(Matriz!A144," - P4 I4"),"")</f>
        <v/>
      </c>
      <c r="Y37" s="92" t="str">
        <f>IF(CONCATENATE(C$30,W$3)=Matriz!$J$216,CONCATENATE(Matriz!A216," - P4 I4"),"")</f>
        <v/>
      </c>
      <c r="Z37" s="90" t="str">
        <f>IF(CONCATENATE(C$30,W$3)=Matriz!$J$288,CONCATENATE(Matriz!A288," - P4 I4"),"")</f>
        <v/>
      </c>
      <c r="AA37" s="90" t="str">
        <f>IF(CONCATENATE(C$30,W$3)=Matriz!$J$360,CONCATENATE(Matriz!A360," - P4 I4"),"")</f>
        <v/>
      </c>
      <c r="AB37" s="93" t="str">
        <f>IF(CONCATENATE(C$30,W$3)=Matriz!$J$432,CONCATENATE(Matriz!A432," - P4 I4"),"")</f>
        <v/>
      </c>
      <c r="AC37" s="118" t="str">
        <f>IF(CONCATENATE(C$30,AC$3)=Matriz!$J$72,CONCATENATE(Matriz!A72," - P4 I5"),"")</f>
        <v/>
      </c>
      <c r="AD37" s="92" t="str">
        <f>IF(CONCATENATE(C$30,AC$3)=Matriz!$J$144,CONCATENATE(Matriz!A144," - P4 I5"),"")</f>
        <v/>
      </c>
      <c r="AE37" s="90" t="str">
        <f>IF(CONCATENATE(C$30,AC$3)=Matriz!$J$216,CONCATENATE(Matriz!A216," - P4 I5"),"")</f>
        <v/>
      </c>
      <c r="AF37" s="90" t="str">
        <f>IF(CONCATENATE(C$30,AC$3)=Matriz!$J$288,CONCATENATE(Matriz!A288," - P4 I5"),"")</f>
        <v/>
      </c>
      <c r="AG37" s="92" t="str">
        <f>IF(CONCATENATE(C$30,AC$3)=Matriz!$J$360,CONCATENATE(Matriz!A360," - P4 I5"),"")</f>
        <v/>
      </c>
      <c r="AH37" s="91" t="str">
        <f>IF(CONCATENATE(C$30,AC$3)=Matriz!$J$432,CONCATENATE(Matriz!A432," - P4 I5"),"")</f>
        <v/>
      </c>
      <c r="AK37" s="108"/>
      <c r="AL37" s="108"/>
      <c r="AM37" s="108"/>
      <c r="AN37" s="98"/>
      <c r="AO37" s="98"/>
      <c r="AP37" s="98"/>
      <c r="AU37" s="108"/>
    </row>
    <row r="38" spans="1:47" ht="39.75" customHeight="1" x14ac:dyDescent="0.4">
      <c r="A38" s="703"/>
      <c r="C38" s="707">
        <v>5</v>
      </c>
      <c r="D38" s="704" t="s">
        <v>85</v>
      </c>
      <c r="E38" s="70" t="str">
        <f>IF(CONCATENATE(C$38,E$3)=Matriz!$J$9,CONCATENATE(Matriz!A$9," - P5 I1"),"")</f>
        <v/>
      </c>
      <c r="F38" s="113" t="str">
        <f>IF(CONCATENATE($C$38,E$3)=Matriz!$J$81,CONCATENATE(Matriz!A$81," - P5 I1"),"")</f>
        <v/>
      </c>
      <c r="G38" s="71" t="str">
        <f>IF(CONCATENATE($C$38,E$3)=Matriz!$J$153,CONCATENATE(Matriz!A$153," - P5 I1"),"")</f>
        <v/>
      </c>
      <c r="H38" s="113" t="str">
        <f>IF(CONCATENATE($C$38,E$3)=Matriz!$J$225,CONCATENATE(Matriz!A$225," - P5 I1"),"")</f>
        <v/>
      </c>
      <c r="I38" s="113" t="str">
        <f>IF(CONCATENATE($C$38,E$3)=Matriz!$J$297,CONCATENATE(Matriz!A$297," - P5 I1"),"")</f>
        <v/>
      </c>
      <c r="J38" s="71" t="str">
        <f>IF(CONCATENATE($C$38,E$3)=Matriz!$J$369,CONCATENATE(Matriz!A$369," - P5 I1"),"")</f>
        <v/>
      </c>
      <c r="K38" s="70" t="str">
        <f>IF(CONCATENATE(C$38,K$3)=Matriz!$J$9,CONCATENATE(Matriz!A$9," - P5 I2"),"")</f>
        <v/>
      </c>
      <c r="L38" s="113" t="str">
        <f>IF(CONCATENATE($C$38,K$3)=Matriz!$J$81,CONCATENATE(Matriz!A$81," - P5 I2"),"")</f>
        <v/>
      </c>
      <c r="M38" s="71" t="str">
        <f>IF(CONCATENATE($C$38,K$3)=Matriz!$J$153,CONCATENATE(Matriz!A$153," - P5 I2"),"")</f>
        <v/>
      </c>
      <c r="N38" s="113" t="str">
        <f>IF(CONCATENATE($C$38,K$3)=Matriz!$J$225,CONCATENATE(Matriz!A$225," - P5 I2"),"")</f>
        <v/>
      </c>
      <c r="O38" s="113" t="str">
        <f>IF(CONCATENATE($C$38,K$3)=Matriz!$J$297,CONCATENATE(Matriz!A$297," - P5 I2"),"")</f>
        <v/>
      </c>
      <c r="P38" s="72" t="str">
        <f>IF(CONCATENATE($C$38,K$3)=Matriz!$J$369,CONCATENATE(Matriz!A$369," - P5 I2"),"")</f>
        <v/>
      </c>
      <c r="Q38" s="85" t="str">
        <f>IF(CONCATENATE(C$38,Q$3)=Matriz!$J$9,CONCATENATE(Matriz!A$9," - P5 I3"),"")</f>
        <v/>
      </c>
      <c r="R38" s="117" t="str">
        <f>IF(CONCATENATE($C$38,Q$3)=Matriz!$J$81,CONCATENATE(Matriz!A$81," - P5 I3"),"")</f>
        <v/>
      </c>
      <c r="S38" s="85" t="str">
        <f>IF(CONCATENATE($C$38,Q$3)=Matriz!$J$153,CONCATENATE(Matriz!A$153," - P5 I3"),"")</f>
        <v/>
      </c>
      <c r="T38" s="117" t="str">
        <f>IF(CONCATENATE($C$38,Q$3)=Matriz!$J$225,CONCATENATE(Matriz!A$225," - P5 I3"),"")</f>
        <v/>
      </c>
      <c r="U38" s="117" t="str">
        <f>IF(CONCATENATE($C$38,Q$3)=Matriz!$J$297,CONCATENATE(Matriz!A$297," - P5 I3"),"")</f>
        <v/>
      </c>
      <c r="V38" s="86" t="str">
        <f>IF(CONCATENATE($C$38,Q$3)=Matriz!$J$369,CONCATENATE(Matriz!A$369," - P5 I3"),"")</f>
        <v/>
      </c>
      <c r="W38" s="32" t="str">
        <f>IF(CONCATENATE($C$38,W$3)=Matriz!$J$9,CONCATENATE(Matriz!A$9," - P5 I4"),"")</f>
        <v/>
      </c>
      <c r="X38" s="35" t="str">
        <f>IF(CONCATENATE($C$38,W$3)=Matriz!$J$81,CONCATENATE(Matriz!A$81," - P5 I4"),"")</f>
        <v/>
      </c>
      <c r="Y38" s="32" t="str">
        <f>IF(CONCATENATE($C$38,W$3)=Matriz!$J$153,CONCATENATE(Matriz!A$153," - P5 I4"),"")</f>
        <v/>
      </c>
      <c r="Z38" s="35" t="str">
        <f>IF(CONCATENATE($C$38,W$3)=Matriz!$J$225,CONCATENATE(Matriz!A$225," - P5 I4"),"")</f>
        <v/>
      </c>
      <c r="AA38" s="35" t="str">
        <f>IF(CONCATENATE($C$38,W$3)=Matriz!$J$297,CONCATENATE(Matriz!A$297," - P5 I4"),"")</f>
        <v/>
      </c>
      <c r="AB38" s="88" t="str">
        <f>IF(CONCATENATE($C$38,W$3)=Matriz!$J$369,CONCATENATE(Matriz!A$369," - P5 I4"),"")</f>
        <v/>
      </c>
      <c r="AC38" s="84" t="str">
        <f>IF(CONCATENATE($C$38,AC$3)=Matriz!$J$9,CONCATENATE(Matriz!A$9," - P5 I5"),"")</f>
        <v/>
      </c>
      <c r="AD38" s="117" t="str">
        <f>IF(CONCATENATE($C$38,AC$3)=Matriz!$J$81,CONCATENATE(Matriz!A$81," - P5 I5"),"")</f>
        <v/>
      </c>
      <c r="AE38" s="85" t="str">
        <f>IF(CONCATENATE($C$38,AC$3)=Matriz!$J$153,CONCATENATE(Matriz!A$153," - P5 I5"),"")</f>
        <v/>
      </c>
      <c r="AF38" s="117" t="str">
        <f>IF(CONCATENATE($C$38,AC$3)=Matriz!$J$225,CONCATENATE(Matriz!A$225," - P5 I5"),"")</f>
        <v/>
      </c>
      <c r="AG38" s="85" t="str">
        <f>IF(CONCATENATE($C$38,AC$3)=Matriz!$J$297,CONCATENATE(Matriz!A$297," - P5 I5"),"")</f>
        <v/>
      </c>
      <c r="AH38" s="96" t="str">
        <f>IF(CONCATENATE($C$38,AC$3)=Matriz!$J$369,CONCATENATE(Matriz!A$369," - P5 I5"),"")</f>
        <v/>
      </c>
      <c r="AN38" s="98"/>
      <c r="AO38" s="98"/>
      <c r="AP38" s="98"/>
      <c r="AU38" s="108"/>
    </row>
    <row r="39" spans="1:47" ht="39.75" customHeight="1" x14ac:dyDescent="0.4">
      <c r="A39" s="703"/>
      <c r="C39" s="707"/>
      <c r="D39" s="704"/>
      <c r="E39" s="73" t="str">
        <f>IF(CONCATENATE($C$38,E$3)=Matriz!$J$18,CONCATENATE(Matriz!A$18," - P5 I1"),"")</f>
        <v/>
      </c>
      <c r="F39" s="34" t="str">
        <f>IF(CONCATENATE($C$38,E$3)=Matriz!$J$90,CONCATENATE(Matriz!A$90," - P5 I1"),"")</f>
        <v/>
      </c>
      <c r="G39" s="34" t="str">
        <f>IF(CONCATENATE($C$38,E$3)=Matriz!$J$162,CONCATENATE(Matriz!A$162," - P5 I1"),"")</f>
        <v/>
      </c>
      <c r="H39" s="30" t="str">
        <f>IF(CONCATENATE($C$38,E$3)=Matriz!$J$234,CONCATENATE(Matriz!A$234," - P5 I1"),"")</f>
        <v/>
      </c>
      <c r="I39" s="30" t="str">
        <f>IF(CONCATENATE($C$38,E$3)=Matriz!$J$306,CONCATENATE(Matriz!A$306," - P5 I1"),"")</f>
        <v/>
      </c>
      <c r="J39" s="30" t="str">
        <f>IF(CONCATENATE($C$38,E$3)=Matriz!$J$378,CONCATENATE(Matriz!A$378," - P5 I1"),"")</f>
        <v/>
      </c>
      <c r="K39" s="73" t="str">
        <f>IF(CONCATENATE($C$38,K$3)=Matriz!$J$18,CONCATENATE(Matriz!A$18," - P5 I2"),"")</f>
        <v/>
      </c>
      <c r="L39" s="34" t="str">
        <f>IF(CONCATENATE($C$38,K$3)=Matriz!$J$90,CONCATENATE(Matriz!A$90," - P5 I2"),"")</f>
        <v/>
      </c>
      <c r="M39" s="34" t="str">
        <f>IF(CONCATENATE($C$38,K$3)=Matriz!$J$162,CONCATENATE(Matriz!A$162," - P5 I2"),"")</f>
        <v/>
      </c>
      <c r="N39" s="30" t="str">
        <f>IF(CONCATENATE($C$38,K$3)=Matriz!$J$234,CONCATENATE(Matriz!A$234," - P5 I2"),"")</f>
        <v/>
      </c>
      <c r="O39" s="30" t="str">
        <f>IF(CONCATENATE($C$38,K$3)=Matriz!$J$306,CONCATENATE(Matriz!A$306," - P5 I2"),"")</f>
        <v/>
      </c>
      <c r="P39" s="74" t="str">
        <f>IF(CONCATENATE($C$38,K$3)=Matriz!$J$378,CONCATENATE(Matriz!A$378," - P5 I2"),"")</f>
        <v/>
      </c>
      <c r="Q39" s="32" t="str">
        <f>IF(CONCATENATE($C$38,Q$3)=Matriz!$J$18,CONCATENATE(Matriz!A$18," - P5 I3"),"")</f>
        <v/>
      </c>
      <c r="R39" s="35" t="str">
        <f>IF(CONCATENATE($C$38,Q$3)=Matriz!$J$90,CONCATENATE(Matriz!A$90," - P5 I3"),"")</f>
        <v/>
      </c>
      <c r="S39" s="35" t="str">
        <f>IF(CONCATENATE($C$38,Q$3)=Matriz!$J$162,CONCATENATE(Matriz!A$162," - P5 I3"),"")</f>
        <v/>
      </c>
      <c r="T39" s="32" t="str">
        <f>IF(CONCATENATE($C$38,Q$3)=Matriz!$J$234,CONCATENATE(Matriz!A$234," - P5 I3"),"")</f>
        <v/>
      </c>
      <c r="U39" s="32" t="str">
        <f>IF(CONCATENATE($C$38,Q$3)=Matriz!$J$306,CONCATENATE(Matriz!A$306," - P5 I3"),"")</f>
        <v/>
      </c>
      <c r="V39" s="88"/>
      <c r="W39" s="32" t="str">
        <f>IF(CONCATENATE($C$38,W$3)=Matriz!$J$18,CONCATENATE(Matriz!A$18," - P5 I4"),"")</f>
        <v/>
      </c>
      <c r="X39" s="35" t="str">
        <f>IF(CONCATENATE($C$38,W$3)=Matriz!$J$90,CONCATENATE(Matriz!A$90," - P5 I4"),"")</f>
        <v/>
      </c>
      <c r="Y39" s="35" t="str">
        <f>IF(CONCATENATE($C$38,W$3)=Matriz!$J$162,CONCATENATE(Matriz!A$162," - P5 I4"),"")</f>
        <v/>
      </c>
      <c r="Z39" s="32" t="str">
        <f>IF(CONCATENATE($C$38,W$3)=Matriz!$J$234,CONCATENATE(Matriz!A$234," - P5 I4"),"")</f>
        <v/>
      </c>
      <c r="AA39" s="32" t="str">
        <f>IF(CONCATENATE($C$38,W$3)=Matriz!$J$306,CONCATENATE(Matriz!A$306," - P5 I4"),"")</f>
        <v/>
      </c>
      <c r="AB39" s="88" t="str">
        <f>IF(CONCATENATE($C$38,W$3)=Matriz!$J$378,CONCATENATE(Matriz!A$378," - P5 I4"),"")</f>
        <v/>
      </c>
      <c r="AC39" s="87" t="str">
        <f>IF(CONCATENATE($C$38,AC$3)=Matriz!$J$18,CONCATENATE(Matriz!A$18," - P5 I5"),"")</f>
        <v/>
      </c>
      <c r="AD39" s="35" t="str">
        <f>IF(CONCATENATE($C$38,AC$3)=Matriz!$J$90,CONCATENATE(Matriz!A$90," - P5 I5"),"")</f>
        <v/>
      </c>
      <c r="AE39" s="35" t="str">
        <f>IF(CONCATENATE($C$38,AC$3)=Matriz!$J$162,CONCATENATE(Matriz!A$162," - P5 I5"),"")</f>
        <v/>
      </c>
      <c r="AF39" s="35" t="str">
        <f>IF(CONCATENATE($C$38,AC$3)=Matriz!$J$234,CONCATENATE(Matriz!A$234," - P5 I5"),"")</f>
        <v/>
      </c>
      <c r="AG39" s="32" t="str">
        <f>IF(CONCATENATE($C$38,AC$3)=Matriz!$J$306,CONCATENATE(Matriz!A$306," - P5 I5"),"")</f>
        <v/>
      </c>
      <c r="AH39" s="88" t="str">
        <f>IF(CONCATENATE($C$38,AC$3)=Matriz!$J$378,CONCATENATE(Matriz!A$378," - P5 I5"),"")</f>
        <v/>
      </c>
      <c r="AN39" s="98"/>
      <c r="AO39" s="98"/>
      <c r="AP39" s="98"/>
      <c r="AU39" s="108"/>
    </row>
    <row r="40" spans="1:47" ht="39.75" customHeight="1" x14ac:dyDescent="0.4">
      <c r="A40" s="703"/>
      <c r="C40" s="707"/>
      <c r="D40" s="704"/>
      <c r="E40" s="73" t="str">
        <f>IF(CONCATENATE($C$38,E$3)=Matriz!$J$27,CONCATENATE(Matriz!A$27," - P5 I1"),"")</f>
        <v/>
      </c>
      <c r="F40" s="30" t="str">
        <f>IF(CONCATENATE($C$38,E$3)=Matriz!$J$99,CONCATENATE(Matriz!A$99," - P5 I1"),"")</f>
        <v/>
      </c>
      <c r="G40" s="34" t="str">
        <f>IF(CONCATENATE($C$38,E$3)=Matriz!$J$171,CONCATENATE(Matriz!A$171," - P5 I1"),"")</f>
        <v/>
      </c>
      <c r="H40" s="30" t="str">
        <f>IF(CONCATENATE($C$38,E$3)=Matriz!$J$243,CONCATENATE(Matriz!A$243," - P5 I1"),"")</f>
        <v/>
      </c>
      <c r="I40" s="30" t="str">
        <f>IF(CONCATENATE($C$38,E$3)=Matriz!$J$315,CONCATENATE(Matriz!A$315," - P5 I1"),"")</f>
        <v/>
      </c>
      <c r="J40" s="30" t="str">
        <f>IF(CONCATENATE($C$38,E$3)=Matriz!$J$387,CONCATENATE(Matriz!A$387," - P5 I1"),"")</f>
        <v/>
      </c>
      <c r="K40" s="73" t="str">
        <f>IF(CONCATENATE($C$38,K$3)=Matriz!$J$27,CONCATENATE(Matriz!A$27," - P5 I2"),"")</f>
        <v/>
      </c>
      <c r="L40" s="30" t="str">
        <f>IF(CONCATENATE($C$38,K$3)=Matriz!$J$99,CONCATENATE(Matriz!A$99," - P5 I2"),"")</f>
        <v/>
      </c>
      <c r="M40" s="34" t="str">
        <f>IF(CONCATENATE($C$38,K$3)=Matriz!$J$171,CONCATENATE(Matriz!A$171," - P5 I2"),"")</f>
        <v/>
      </c>
      <c r="N40" s="30" t="str">
        <f>IF(CONCATENATE($C$38,K$3)=Matriz!$J$243,CONCATENATE(Matriz!A$243," - P5 I2"),"")</f>
        <v/>
      </c>
      <c r="O40" s="30" t="str">
        <f>IF(CONCATENATE($C$38,K$3)=Matriz!$J$315,CONCATENATE(Matriz!A$315," - P5 I2"),"")</f>
        <v/>
      </c>
      <c r="P40" s="74" t="str">
        <f>IF(CONCATENATE($C$38,K$3)=Matriz!$J$387,CONCATENATE(Matriz!A$387," - P5 I2"),"")</f>
        <v/>
      </c>
      <c r="Q40" s="32" t="str">
        <f>IF(CONCATENATE($C$38,Q$3)=Matriz!$J$27,CONCATENATE(Matriz!A$27," - P5 I3"),"")</f>
        <v/>
      </c>
      <c r="R40" s="32" t="str">
        <f>IF(CONCATENATE($C$38,Q$3)=Matriz!$J$99,CONCATENATE(Matriz!A$99," - P5 I3"),"")</f>
        <v/>
      </c>
      <c r="S40" s="35" t="str">
        <f>IF(CONCATENATE($C$38,Q$3)=Matriz!$J$171,CONCATENATE(Matriz!A$171," - P5 I3"),"")</f>
        <v/>
      </c>
      <c r="T40" s="32" t="str">
        <f>IF(CONCATENATE($C$38,Q$3)=Matriz!$J$243,CONCATENATE(Matriz!A$243," - P5 I3"),"")</f>
        <v/>
      </c>
      <c r="U40" s="32" t="str">
        <f>IF(CONCATENATE($C$38,Q$3)=Matriz!$J$315,CONCATENATE(Matriz!A$315," - P5 I3"),"")</f>
        <v/>
      </c>
      <c r="V40" s="88"/>
      <c r="W40" s="32" t="str">
        <f>IF(CONCATENATE($C$38,W$3)=Matriz!$J$27,CONCATENATE(Matriz!A$27," - P5 I4"),"")</f>
        <v/>
      </c>
      <c r="X40" s="32" t="str">
        <f>IF(CONCATENATE($C$38,W$3)=Matriz!$J$99,CONCATENATE(Matriz!A$99," - P5 I4"),"")</f>
        <v/>
      </c>
      <c r="Y40" s="35" t="str">
        <f>IF(CONCATENATE($C$38,W$3)=Matriz!$J$171,CONCATENATE(Matriz!A$171," - P5 I4"),"")</f>
        <v/>
      </c>
      <c r="Z40" s="32" t="str">
        <f>IF(CONCATENATE($C$38,W$3)=Matriz!$J$243,CONCATENATE(Matriz!A$243," - P5 I4"),"")</f>
        <v/>
      </c>
      <c r="AA40" s="32" t="str">
        <f>IF(CONCATENATE($C$38,W$3)=Matriz!$J$315,CONCATENATE(Matriz!A$315," - P5 I4"),"")</f>
        <v/>
      </c>
      <c r="AB40" s="88" t="str">
        <f>IF(CONCATENATE($C$38,W$3)=Matriz!$J$387,CONCATENATE(Matriz!A$387," - P5 I4"),"")</f>
        <v/>
      </c>
      <c r="AC40" s="87" t="str">
        <f>IF(CONCATENATE($C$38,AC$3)=Matriz!$J$27,CONCATENATE(Matriz!A$27," - P5 I5"),"")</f>
        <v/>
      </c>
      <c r="AD40" s="32" t="str">
        <f>IF(CONCATENATE($C$38,AC$3)=Matriz!$J$99,CONCATENATE(Matriz!A$99," - P5 I5"),"")</f>
        <v/>
      </c>
      <c r="AE40" s="35" t="str">
        <f>IF(CONCATENATE($C$38,AC$3)=Matriz!$J$171,CONCATENATE(Matriz!A$171," - P5 I5"),"")</f>
        <v/>
      </c>
      <c r="AF40" s="35" t="str">
        <f>IF(CONCATENATE($C$38,AC$3)=Matriz!$J$243,CONCATENATE(Matriz!A$243," - P5 I5"),"")</f>
        <v/>
      </c>
      <c r="AG40" s="32" t="str">
        <f>IF(CONCATENATE($C$38,AC$3)=Matriz!$J$315,CONCATENATE(Matriz!A$315," - P5 I5"),"")</f>
        <v/>
      </c>
      <c r="AH40" s="88" t="str">
        <f>IF(CONCATENATE($C$38,AC$3)=Matriz!$J$387,CONCATENATE(Matriz!A$387," - P5 I5"),"")</f>
        <v/>
      </c>
      <c r="AN40" s="98"/>
      <c r="AO40" s="98"/>
      <c r="AP40" s="98"/>
      <c r="AU40" s="108"/>
    </row>
    <row r="41" spans="1:47" ht="39.75" customHeight="1" x14ac:dyDescent="0.4">
      <c r="A41" s="703"/>
      <c r="C41" s="707"/>
      <c r="D41" s="704"/>
      <c r="E41" s="73" t="str">
        <f>IF(CONCATENATE($C$38,E$3)=Matriz!$J$36,CONCATENATE(Matriz!A$36," - P5 I1"),"")</f>
        <v/>
      </c>
      <c r="F41" s="30" t="str">
        <f>IF(CONCATENATE($C$38,E$3)=Matriz!$J$108,CONCATENATE(Matriz!A$108," - P5 I1"),"")</f>
        <v/>
      </c>
      <c r="G41" s="34" t="str">
        <f>IF(CONCATENATE($C$38,E$3)=Matriz!$J$180,CONCATENATE(Matriz!A$180," - P5 I1"),"")</f>
        <v/>
      </c>
      <c r="H41" s="30" t="str">
        <f>IF(CONCATENATE($C$38,E$3)=Matriz!$J$252,CONCATENATE(Matriz!A$252," - P5 I1"),"")</f>
        <v/>
      </c>
      <c r="I41" s="30" t="str">
        <f>IF(CONCATENATE($C$38,E$3)=Matriz!$J$324,CONCATENATE(Matriz!A$324," - P5 I1"),"")</f>
        <v/>
      </c>
      <c r="J41" s="30" t="str">
        <f>IF(CONCATENATE($C$38,E$3)=Matriz!$J$396,CONCATENATE(Matriz!A$396," - P5 I1"),"")</f>
        <v/>
      </c>
      <c r="K41" s="73" t="str">
        <f>IF(CONCATENATE($C$38,K$3)=Matriz!$J$36,CONCATENATE(Matriz!A$36," - P5 I2"),"")</f>
        <v/>
      </c>
      <c r="L41" s="30" t="str">
        <f>IF(CONCATENATE($C$38,K$3)=Matriz!$J$108,CONCATENATE(Matriz!A$108," - P5 I2"),"")</f>
        <v/>
      </c>
      <c r="M41" s="34" t="str">
        <f>IF(CONCATENATE($C$38,K$3)=Matriz!$J$180,CONCATENATE(Matriz!A$180," - P5 I2"),"")</f>
        <v/>
      </c>
      <c r="N41" s="30" t="str">
        <f>IF(CONCATENATE($C$38,K$3)=Matriz!$J$252,CONCATENATE(Matriz!A$252," - P5 I2"),"")</f>
        <v/>
      </c>
      <c r="O41" s="30" t="str">
        <f>IF(CONCATENATE($C$38,K$3)=Matriz!$J$324,CONCATENATE(Matriz!A$324," - P5 I2"),"")</f>
        <v/>
      </c>
      <c r="P41" s="74" t="str">
        <f>IF(CONCATENATE($C$38,K$3)=Matriz!$J$396,CONCATENATE(Matriz!A$396," - P5 I2"),"")</f>
        <v/>
      </c>
      <c r="Q41" s="32" t="str">
        <f>IF(CONCATENATE($C$38,Q$3)=Matriz!$J$36,CONCATENATE(Matriz!A$36," - P5 I3"),"")</f>
        <v/>
      </c>
      <c r="R41" s="32" t="str">
        <f>IF(CONCATENATE($C$38,Q$3)=Matriz!$J$108,CONCATENATE(Matriz!A$108," - P5 I3"),"")</f>
        <v/>
      </c>
      <c r="S41" s="35" t="str">
        <f>IF(CONCATENATE($C$38,Q$3)=Matriz!$J$180,CONCATENATE(Matriz!A$180," - P5 I3"),"")</f>
        <v/>
      </c>
      <c r="T41" s="32" t="str">
        <f>IF(CONCATENATE($C$38,Q$3)=Matriz!$J$252,CONCATENATE(Matriz!A$252," - P5 I3"),"")</f>
        <v/>
      </c>
      <c r="U41" s="32" t="str">
        <f>IF(CONCATENATE($C$38,Q$3)=Matriz!$J$324,CONCATENATE(Matriz!A$324," - P5 I3"),"")</f>
        <v/>
      </c>
      <c r="V41" s="88"/>
      <c r="W41" s="32" t="str">
        <f>IF(CONCATENATE($C$38,W$3)=Matriz!$J$36,CONCATENATE(Matriz!A$36," - P5 I4"),"")</f>
        <v/>
      </c>
      <c r="X41" s="32" t="str">
        <f>IF(CONCATENATE($C$38,W$3)=Matriz!$J$108,CONCATENATE(Matriz!A$108," - P5 I4"),"")</f>
        <v/>
      </c>
      <c r="Y41" s="35" t="str">
        <f>IF(CONCATENATE($C$38,W$3)=Matriz!$J$180,CONCATENATE(Matriz!A$180," - P5 I4"),"")</f>
        <v/>
      </c>
      <c r="Z41" s="32" t="str">
        <f>IF(CONCATENATE($C$38,W$3)=Matriz!$J$252,CONCATENATE(Matriz!A$252," - P5 I4"),"")</f>
        <v/>
      </c>
      <c r="AA41" s="32" t="str">
        <f>IF(CONCATENATE($C$38,W$3)=Matriz!$J$324,CONCATENATE(Matriz!A$324," - P5 I4"),"")</f>
        <v/>
      </c>
      <c r="AB41" s="88" t="str">
        <f>IF(CONCATENATE($C$38,W$3)=Matriz!$J$396,CONCATENATE(Matriz!A$396," - P5 I4"),"")</f>
        <v/>
      </c>
      <c r="AC41" s="87" t="str">
        <f>IF(CONCATENATE($C$38,AC$3)=Matriz!$J$36,CONCATENATE(Matriz!A$36," - P5 I5"),"")</f>
        <v/>
      </c>
      <c r="AD41" s="32" t="str">
        <f>IF(CONCATENATE($C$38,AC$3)=Matriz!$J$108,CONCATENATE(Matriz!A$108," - P5 I5"),"")</f>
        <v/>
      </c>
      <c r="AE41" s="35" t="str">
        <f>IF(CONCATENATE($C$38,AC$3)=Matriz!$J$180,CONCATENATE(Matriz!A$180," - P5 I5"),"")</f>
        <v/>
      </c>
      <c r="AF41" s="35" t="str">
        <f>IF(CONCATENATE($C$38,AC$3)=Matriz!$J$252,CONCATENATE(Matriz!A$252," - P5 I5"),"")</f>
        <v/>
      </c>
      <c r="AG41" s="32" t="str">
        <f>IF(CONCATENATE($C$38,AC$3)=Matriz!$J$324,CONCATENATE(Matriz!A$324," - P5 I5"),"")</f>
        <v/>
      </c>
      <c r="AH41" s="88" t="str">
        <f>IF(CONCATENATE($C$38,AC$3)=Matriz!$J$396,CONCATENATE(Matriz!A$396," - P5 I5"),"")</f>
        <v/>
      </c>
      <c r="AN41" s="98"/>
      <c r="AO41" s="98"/>
      <c r="AP41" s="98"/>
      <c r="AU41" s="108"/>
    </row>
    <row r="42" spans="1:47" ht="39.75" customHeight="1" x14ac:dyDescent="0.4">
      <c r="A42" s="703"/>
      <c r="C42" s="707"/>
      <c r="D42" s="704"/>
      <c r="E42" s="73" t="str">
        <f>IF(CONCATENATE($C$38,E$3)=Matriz!$J$45,CONCATENATE(Matriz!A$45," - P5 I1"),"")</f>
        <v/>
      </c>
      <c r="F42" s="34" t="str">
        <f>IF(CONCATENATE($C$38,E$3)=Matriz!$J$117,CONCATENATE(Matriz!A$117," - P5 I1"),"")</f>
        <v/>
      </c>
      <c r="G42" s="30" t="str">
        <f>IF(CONCATENATE($C$38,E$3)=Matriz!$J$189,CONCATENATE(Matriz!A$189," - P5 I1"),"")</f>
        <v/>
      </c>
      <c r="H42" s="34" t="str">
        <f>IF(CONCATENATE($C$38,E$3)=Matriz!$J$261,CONCATENATE(Matriz!A$261," - P5 I1"),"")</f>
        <v/>
      </c>
      <c r="I42" s="34" t="str">
        <f>IF(CONCATENATE($C$38,E$3)=Matriz!$J$333,CONCATENATE(Matriz!A$333," - P5 I1"),"")</f>
        <v/>
      </c>
      <c r="J42" s="30" t="str">
        <f>IF(CONCATENATE($C$38,E$3)=Matriz!$J$405,CONCATENATE(Matriz!A$405," - P5 I1"),"")</f>
        <v/>
      </c>
      <c r="K42" s="73" t="str">
        <f>IF(CONCATENATE($C$38,K$3)=Matriz!$J$45,CONCATENATE(Matriz!A$45," - P5 I2"),"")</f>
        <v/>
      </c>
      <c r="L42" s="34" t="str">
        <f>IF(CONCATENATE($C$38,K$3)=Matriz!$J$117,CONCATENATE(Matriz!A$117," - P5 I2"),"")</f>
        <v/>
      </c>
      <c r="M42" s="30" t="str">
        <f>IF(CONCATENATE($C$38,K$3)=Matriz!$J$189,CONCATENATE(Matriz!A$189," - P5 I2"),"")</f>
        <v/>
      </c>
      <c r="N42" s="34" t="str">
        <f>IF(CONCATENATE($C$38,K$3)=Matriz!$J$261,CONCATENATE(Matriz!A$261," - P5 I2"),"")</f>
        <v/>
      </c>
      <c r="O42" s="34" t="str">
        <f>IF(CONCATENATE($C$38,K$3)=Matriz!$J$333,CONCATENATE(Matriz!A$333," - P5 I2"),"")</f>
        <v/>
      </c>
      <c r="P42" s="74" t="str">
        <f>IF(CONCATENATE($C$38,K$3)=Matriz!$J$405,CONCATENATE(Matriz!A$405," - P5 I2"),"")</f>
        <v/>
      </c>
      <c r="Q42" s="32" t="str">
        <f>IF(CONCATENATE($C$38,Q$3)=Matriz!$J$45,CONCATENATE(Matriz!A$45," - P5 I3"),"")</f>
        <v/>
      </c>
      <c r="R42" s="35" t="str">
        <f>IF(CONCATENATE($C$38,Q$3)=Matriz!$J$117,CONCATENATE(Matriz!A$117," - P5 I3"),"")</f>
        <v/>
      </c>
      <c r="S42" s="32" t="str">
        <f>IF(CONCATENATE($C$38,Q$3)=Matriz!$J$189,CONCATENATE(Matriz!A$189," - P5 I3"),"")</f>
        <v/>
      </c>
      <c r="T42" s="35" t="str">
        <f>IF(CONCATENATE($C$38,Q$3)=Matriz!$J$261,CONCATENATE(Matriz!A$261," - P5 I3"),"")</f>
        <v/>
      </c>
      <c r="U42" s="35" t="str">
        <f>IF(CONCATENATE($C$38,Q$3)=Matriz!$J$333,CONCATENATE(Matriz!A$333," - P5 I3"),"")</f>
        <v/>
      </c>
      <c r="V42" s="88"/>
      <c r="W42" s="32" t="str">
        <f>IF(CONCATENATE($C$38,W$3)=Matriz!$J$45,CONCATENATE(Matriz!A$45," - P5 I4"),"")</f>
        <v/>
      </c>
      <c r="X42" s="35" t="str">
        <f>IF(CONCATENATE($C$38,W$3)=Matriz!$J$117,CONCATENATE(Matriz!A$117," - P5 I4"),"")</f>
        <v/>
      </c>
      <c r="Y42" s="32" t="str">
        <f>IF(CONCATENATE($C$38,W$3)=Matriz!$J$189,CONCATENATE(Matriz!A$189," - P5 I4"),"")</f>
        <v/>
      </c>
      <c r="Z42" s="35" t="str">
        <f>IF(CONCATENATE($C$38,W$3)=Matriz!$J$261,CONCATENATE(Matriz!A$261," - P5 I4"),"")</f>
        <v/>
      </c>
      <c r="AA42" s="35" t="str">
        <f>IF(CONCATENATE($C$38,W$3)=Matriz!$J$333,CONCATENATE(Matriz!A$333," - P5 I4"),"")</f>
        <v/>
      </c>
      <c r="AB42" s="88" t="str">
        <f>IF(CONCATENATE($C$38,W$3)=Matriz!$J$405,CONCATENATE(Matriz!A$405," - P5 I4"),"")</f>
        <v/>
      </c>
      <c r="AC42" s="87" t="str">
        <f>IF(CONCATENATE($C$38,AC$3)=Matriz!$J$45,CONCATENATE(Matriz!A$45," - P5 I5"),"")</f>
        <v/>
      </c>
      <c r="AD42" s="35" t="str">
        <f>IF(CONCATENATE($C$38,AC$3)=Matriz!$J$117,CONCATENATE(Matriz!A$117," - P5 I5"),"")</f>
        <v/>
      </c>
      <c r="AE42" s="35" t="str">
        <f>IF(CONCATENATE($C$38,AC$3)=Matriz!$J$189,CONCATENATE(Matriz!A$189," - P5 I5"),"")</f>
        <v/>
      </c>
      <c r="AF42" s="35" t="str">
        <f>IF(CONCATENATE($C$38,AC$3)=Matriz!$J$261,CONCATENATE(Matriz!A$261," - P5 I5"),"")</f>
        <v/>
      </c>
      <c r="AG42" s="35" t="str">
        <f>IF(CONCATENATE($C$38,AC$3)=Matriz!$J$333,CONCATENATE(Matriz!A$333," - P5 I5"),"")</f>
        <v/>
      </c>
      <c r="AH42" s="88" t="str">
        <f>IF(CONCATENATE($C$38,AC$3)=Matriz!$J$405,CONCATENATE(Matriz!A$405," - P5 I5"),"")</f>
        <v/>
      </c>
      <c r="AN42" s="98">
        <v>9</v>
      </c>
      <c r="AO42" s="98">
        <v>22</v>
      </c>
      <c r="AP42" s="98">
        <f t="shared" si="1"/>
        <v>198</v>
      </c>
      <c r="AU42" s="108"/>
    </row>
    <row r="43" spans="1:47" ht="39.75" customHeight="1" x14ac:dyDescent="0.4">
      <c r="A43" s="703"/>
      <c r="C43" s="707"/>
      <c r="D43" s="704"/>
      <c r="E43" s="73" t="str">
        <f>IF(CONCATENATE($C$38,E$3)=Matriz!$J$54,CONCATENATE(Matriz!A$54," - P5 I1"),"")</f>
        <v/>
      </c>
      <c r="F43" s="34" t="str">
        <f>IF(CONCATENATE($C$38,E$3)=Matriz!$J$126,CONCATENATE(Matriz!A$126," - P5 I1"),"")</f>
        <v/>
      </c>
      <c r="G43" s="30" t="str">
        <f>IF(CONCATENATE($C$38,E$3)=Matriz!$J$198,CONCATENATE(Matriz!A$198," - P5 I1"),"")</f>
        <v/>
      </c>
      <c r="H43" s="34" t="str">
        <f>IF(CONCATENATE($C$38,E$3)=Matriz!$J$270,CONCATENATE(Matriz!A$270," - P5 I1"),"")</f>
        <v/>
      </c>
      <c r="I43" s="34" t="str">
        <f>IF(CONCATENATE($C$38,E$3)=Matriz!$J$342,CONCATENATE(Matriz!A$342," - P5 I1"),"")</f>
        <v/>
      </c>
      <c r="J43" s="30" t="str">
        <f>IF(CONCATENATE($C$38,E$3)=Matriz!$J$414,CONCATENATE(Matriz!A$414," - P5 I1"),"")</f>
        <v/>
      </c>
      <c r="K43" s="73" t="str">
        <f>IF(CONCATENATE($C$38,K$3)=Matriz!$J$54,CONCATENATE(Matriz!A$54," - P5 I2"),"")</f>
        <v/>
      </c>
      <c r="L43" s="34" t="str">
        <f>IF(CONCATENATE($C$38,K$3)=Matriz!$J$126,CONCATENATE(Matriz!A$126," - P5 I2"),"")</f>
        <v/>
      </c>
      <c r="M43" s="30" t="str">
        <f>IF(CONCATENATE($C$38,K$3)=Matriz!$J$198,CONCATENATE(Matriz!A$198," - P5 I2"),"")</f>
        <v/>
      </c>
      <c r="N43" s="34" t="str">
        <f>IF(CONCATENATE($C$38,K$3)=Matriz!$J$270,CONCATENATE(Matriz!A$270," - P5 I2"),"")</f>
        <v/>
      </c>
      <c r="O43" s="34" t="str">
        <f>IF(CONCATENATE($C$38,K$3)=Matriz!$J$342,CONCATENATE(Matriz!A$342," - P5 I2"),"")</f>
        <v/>
      </c>
      <c r="P43" s="74" t="str">
        <f>IF(CONCATENATE($C$38,K$3)=Matriz!$J$414,CONCATENATE(Matriz!A$414," - P5 I2"),"")</f>
        <v/>
      </c>
      <c r="Q43" s="32" t="str">
        <f>IF(CONCATENATE($C$38,Q$3)=Matriz!$J$54,CONCATENATE(Matriz!A$54," - P5 I3"),"")</f>
        <v/>
      </c>
      <c r="R43" s="35" t="str">
        <f>IF(CONCATENATE($C$38,Q$3)=Matriz!$J$126,CONCATENATE(Matriz!A$126," - P5 I3"),"")</f>
        <v/>
      </c>
      <c r="S43" s="32" t="str">
        <f>IF(CONCATENATE($C$38,Q$3)=Matriz!$J$198,CONCATENATE(Matriz!A$198," - P5 I3"),"")</f>
        <v/>
      </c>
      <c r="T43" s="35" t="str">
        <f>IF(CONCATENATE($C$38,Q$3)=Matriz!$J$270,CONCATENATE(Matriz!A$270," - P5 I3"),"")</f>
        <v/>
      </c>
      <c r="U43" s="35" t="str">
        <f>IF(CONCATENATE($C$38,Q$3)=Matriz!$J$342,CONCATENATE(Matriz!A$342," - P5 I3"),"")</f>
        <v/>
      </c>
      <c r="V43" s="88"/>
      <c r="W43" s="32" t="str">
        <f>IF(CONCATENATE($C$38,W$3)=Matriz!$J$54,CONCATENATE(Matriz!A$54," - P5 I4"),"")</f>
        <v/>
      </c>
      <c r="X43" s="35" t="str">
        <f>IF(CONCATENATE($C$38,W$3)=Matriz!$J$126,CONCATENATE(Matriz!A$126," - P5 I4"),"")</f>
        <v/>
      </c>
      <c r="Y43" s="32" t="str">
        <f>IF(CONCATENATE($C$38,W$3)=Matriz!$J$198,CONCATENATE(Matriz!A$198," - P5 I4"),"")</f>
        <v/>
      </c>
      <c r="Z43" s="35" t="str">
        <f>IF(CONCATENATE($C$38,W$3)=Matriz!$J$270,CONCATENATE(Matriz!A$270," - P5 I4"),"")</f>
        <v/>
      </c>
      <c r="AA43" s="35" t="str">
        <f>IF(CONCATENATE($C$38,W$3)=Matriz!$J$342,CONCATENATE(Matriz!A$342," - P5 I4"),"")</f>
        <v/>
      </c>
      <c r="AB43" s="88" t="str">
        <f>IF(CONCATENATE($C$38,W$3)=Matriz!$J$414,CONCATENATE(Matriz!A$414," - P5 I4"),"")</f>
        <v/>
      </c>
      <c r="AC43" s="87" t="str">
        <f>IF(CONCATENATE($C$38,AC$3)=Matriz!$J$54,CONCATENATE(Matriz!A$54," - P5 I5"),"")</f>
        <v/>
      </c>
      <c r="AD43" s="35" t="str">
        <f>IF(CONCATENATE($C$38,AC$3)=Matriz!$J$126,CONCATENATE(Matriz!A$126," - P5 I5"),"")</f>
        <v/>
      </c>
      <c r="AE43" s="35" t="str">
        <f>IF(CONCATENATE($C$38,AC$3)=Matriz!$J$198,CONCATENATE(Matriz!A$198," - P5 I5"),"")</f>
        <v/>
      </c>
      <c r="AF43" s="35" t="str">
        <f>IF(CONCATENATE($C$38,AC$3)=Matriz!$J$270,CONCATENATE(Matriz!A$270," - P5 I5"),"")</f>
        <v/>
      </c>
      <c r="AG43" s="35" t="str">
        <f>IF(CONCATENATE($C$38,AC$3)=Matriz!$J$342,CONCATENATE(Matriz!A$342," - P5 I5"),"")</f>
        <v/>
      </c>
      <c r="AH43" s="97" t="str">
        <f>IF(CONCATENATE($C$38,AC$3)=Matriz!$J$414,CONCATENATE(Matriz!A$414," - P5 I5"),"")</f>
        <v/>
      </c>
      <c r="AN43" s="98">
        <v>9</v>
      </c>
      <c r="AO43" s="98">
        <v>23</v>
      </c>
      <c r="AP43" s="98">
        <f t="shared" si="1"/>
        <v>207</v>
      </c>
      <c r="AU43" s="108"/>
    </row>
    <row r="44" spans="1:47" ht="39.75" customHeight="1" x14ac:dyDescent="0.4">
      <c r="A44" s="703"/>
      <c r="C44" s="707"/>
      <c r="D44" s="704"/>
      <c r="E44" s="73" t="str">
        <f>IF(CONCATENATE($C$38,E$3)=Matriz!$J$63,CONCATENATE(Matriz!A$63," - P5 I1"),"")</f>
        <v/>
      </c>
      <c r="F44" s="34" t="str">
        <f>IF(CONCATENATE($C$38,E$3)=Matriz!$J$135,CONCATENATE(Matriz!A$135," - P5 I1"),"")</f>
        <v/>
      </c>
      <c r="G44" s="30" t="str">
        <f>IF(CONCATENATE($C$38,E$3)=Matriz!$J$207,CONCATENATE(Matriz!A$207," - P5 I1"),"")</f>
        <v/>
      </c>
      <c r="H44" s="34" t="str">
        <f>IF(CONCATENATE($C$38,E$3)=Matriz!$J$279,CONCATENATE(Matriz!A$279," - P5 I1"),"")</f>
        <v/>
      </c>
      <c r="I44" s="34" t="str">
        <f>IF(CONCATENATE($C$38,E$3)=Matriz!$J$351,CONCATENATE(Matriz!A$351," - P5 I1"),"")</f>
        <v/>
      </c>
      <c r="J44" s="30" t="str">
        <f>IF(CONCATENATE($C$38,E$3)=Matriz!$J$423,CONCATENATE(Matriz!A$423," - P5 I1"),"")</f>
        <v/>
      </c>
      <c r="K44" s="73" t="str">
        <f>IF(CONCATENATE($C$38,K$3)=Matriz!$J$63,CONCATENATE(Matriz!A$63," - P5 I2"),"")</f>
        <v/>
      </c>
      <c r="L44" s="34" t="str">
        <f>IF(CONCATENATE($C$38,K$3)=Matriz!$J$135,CONCATENATE(Matriz!A$135," - P5 I2"),"")</f>
        <v/>
      </c>
      <c r="M44" s="30" t="str">
        <f>IF(CONCATENATE($C$38,K$3)=Matriz!$J$207,CONCATENATE(Matriz!A$207," - P5 I2"),"")</f>
        <v/>
      </c>
      <c r="N44" s="34" t="str">
        <f>IF(CONCATENATE($C$38,K$3)=Matriz!$J$279,CONCATENATE(Matriz!A$279," - P5 I2"),"")</f>
        <v/>
      </c>
      <c r="O44" s="34" t="str">
        <f>IF(CONCATENATE($C$38,K$3)=Matriz!$J$351,CONCATENATE(Matriz!A$351," - P5 I2"),"")</f>
        <v/>
      </c>
      <c r="P44" s="74" t="str">
        <f>IF(CONCATENATE($C$38,K$3)=Matriz!$J$423,CONCATENATE(Matriz!A$423," - P5 I2"),"")</f>
        <v/>
      </c>
      <c r="Q44" s="32" t="str">
        <f>IF(CONCATENATE($C$38,Q$3)=Matriz!$J$63,CONCATENATE(Matriz!A$63," - P5 I3"),"")</f>
        <v/>
      </c>
      <c r="R44" s="35" t="str">
        <f>IF(CONCATENATE($C$38,Q$3)=Matriz!$J$135,CONCATENATE(Matriz!A$135," - P5 I3"),"")</f>
        <v/>
      </c>
      <c r="S44" s="32" t="str">
        <f>IF(CONCATENATE($C$38,Q$3)=Matriz!$J$207,CONCATENATE(Matriz!A$207," - P5 I3"),"")</f>
        <v/>
      </c>
      <c r="T44" s="35" t="str">
        <f>IF(CONCATENATE($C$38,Q$3)=Matriz!$J$279,CONCATENATE(Matriz!A$279," - P5 I3"),"")</f>
        <v/>
      </c>
      <c r="U44" s="35" t="str">
        <f>IF(CONCATENATE($C$38,Q$3)=Matriz!$J$351,CONCATENATE(Matriz!A$351," - P5 I3"),"")</f>
        <v/>
      </c>
      <c r="V44" s="88"/>
      <c r="W44" s="32" t="str">
        <f>IF(CONCATENATE($C$38,W$3)=Matriz!$J$63,CONCATENATE(Matriz!A$63," - P5 I4"),"")</f>
        <v/>
      </c>
      <c r="X44" s="35" t="str">
        <f>IF(CONCATENATE($C$38,W$3)=Matriz!$J$135,CONCATENATE(Matriz!A$135," - P5 I4"),"")</f>
        <v/>
      </c>
      <c r="Y44" s="32" t="str">
        <f>IF(CONCATENATE($C$38,W$3)=Matriz!$J$207,CONCATENATE(Matriz!A$207," - P5 I4"),"")</f>
        <v/>
      </c>
      <c r="Z44" s="35" t="str">
        <f>IF(CONCATENATE($C$38,W$3)=Matriz!$J$279,CONCATENATE(Matriz!A$279," - P5 I4"),"")</f>
        <v/>
      </c>
      <c r="AA44" s="35" t="str">
        <f>IF(CONCATENATE($C$38,W$3)=Matriz!$J$351,CONCATENATE(Matriz!A$351," - P5 I4"),"")</f>
        <v/>
      </c>
      <c r="AB44" s="88" t="str">
        <f>IF(CONCATENATE($C$38,W$3)=Matriz!$J$423,CONCATENATE(Matriz!A$423," - P5 I4"),"")</f>
        <v/>
      </c>
      <c r="AC44" s="87" t="str">
        <f>IF(CONCATENATE($C$38,AC$3)=Matriz!$J$63,CONCATENATE(Matriz!A$63," - P5 I5"),"")</f>
        <v/>
      </c>
      <c r="AD44" s="35" t="str">
        <f>IF(CONCATENATE($C$38,AC$3)=Matriz!$J$135,CONCATENATE(Matriz!A$135," - P5 I5"),"")</f>
        <v/>
      </c>
      <c r="AE44" s="35" t="str">
        <f>IF(CONCATENATE($C$38,AC$3)=Matriz!$J$207,CONCATENATE(Matriz!A$207," - P5 I5"),"")</f>
        <v/>
      </c>
      <c r="AF44" s="35" t="str">
        <f>IF(CONCATENATE($C$38,AC$3)=Matriz!$J$279,CONCATENATE(Matriz!A$279," - P5 I5"),"")</f>
        <v/>
      </c>
      <c r="AG44" s="35" t="str">
        <f>IF(CONCATENATE($C$38,AC$3)=Matriz!$J$351,CONCATENATE(Matriz!A$351," - P5 I5"),"")</f>
        <v/>
      </c>
      <c r="AH44" s="97" t="str">
        <f>IF(CONCATENATE($C$38,AC$3)=Matriz!$J$423,CONCATENATE(Matriz!A$423," - P5 I5"),"")</f>
        <v/>
      </c>
      <c r="AN44" s="98">
        <v>9</v>
      </c>
      <c r="AO44" s="98">
        <v>24</v>
      </c>
      <c r="AP44" s="98">
        <f t="shared" si="1"/>
        <v>216</v>
      </c>
      <c r="AU44" s="108"/>
    </row>
    <row r="45" spans="1:47" ht="39.75" customHeight="1" thickBot="1" x14ac:dyDescent="0.45">
      <c r="A45" s="703"/>
      <c r="E45" s="114" t="str">
        <f>IF(CONCATENATE($C$38,E$3)=Matriz!$J$72,CONCATENATE(Matriz!A$72," - P5 I1"),"")</f>
        <v/>
      </c>
      <c r="F45" s="78" t="str">
        <f>IF(CONCATENATE($C$38,E$3)=Matriz!$J$144,CONCATENATE(Matriz!A$144," - P5 I1"),"")</f>
        <v/>
      </c>
      <c r="G45" s="78" t="str">
        <f>IF(CONCATENATE($C$38,E$3)=Matriz!$J$216,CONCATENATE(Matriz!A$216," - P5 I1"),"")</f>
        <v/>
      </c>
      <c r="H45" s="76" t="str">
        <f>IF(CONCATENATE($C$38,E$3)=Matriz!$J$288,CONCATENATE(Matriz!A$288," - P5 I1"),"")</f>
        <v/>
      </c>
      <c r="I45" s="76" t="str">
        <f>IF(CONCATENATE($C$38,E$3)=Matriz!$J$360,CONCATENATE(Matriz!A$360," - P5 I1"),"")</f>
        <v/>
      </c>
      <c r="J45" s="76" t="str">
        <f>IF(CONCATENATE($C$38,E$3)=Matriz!$J$432,CONCATENATE(Matriz!A$432," - P5 I1"),"")</f>
        <v/>
      </c>
      <c r="K45" s="114" t="str">
        <f>IF(CONCATENATE($C$38,K$3)=Matriz!$J$72,CONCATENATE(Matriz!A$72," - P5 I2"),"")</f>
        <v/>
      </c>
      <c r="L45" s="78" t="str">
        <f>IF(CONCATENATE($C$38,K$3)=Matriz!$J$144,CONCATENATE(Matriz!A$144," - P5 I2"),"")</f>
        <v/>
      </c>
      <c r="M45" s="78" t="str">
        <f>IF(CONCATENATE($C$38,K$3)=Matriz!$J$216,CONCATENATE(Matriz!A$216," - P5 I2"),"")</f>
        <v/>
      </c>
      <c r="N45" s="76" t="str">
        <f>IF(CONCATENATE($C$38,K$3)=Matriz!$J$288,CONCATENATE(Matriz!A$288," - P5 I2"),"")</f>
        <v/>
      </c>
      <c r="O45" s="76" t="str">
        <f>IF(CONCATENATE($C$38,K$3)=Matriz!$J$360,CONCATENATE(Matriz!A$360," - P5 I2"),"")</f>
        <v/>
      </c>
      <c r="P45" s="77" t="str">
        <f>IF(CONCATENATE($C$38,K$3)=Matriz!$J$432,CONCATENATE(Matriz!A$432," - P5 I2"),"")</f>
        <v/>
      </c>
      <c r="Q45" s="90" t="str">
        <f>IF(CONCATENATE($C$38,Q$3)=Matriz!$J$72,CONCATENATE(Matriz!A$72," - P5 I3"),"")</f>
        <v/>
      </c>
      <c r="R45" s="92" t="str">
        <f>IF(CONCATENATE($C$38,Q$3)=Matriz!$J$144,CONCATENATE(Matriz!A$144," - P5 I3"),"")</f>
        <v/>
      </c>
      <c r="S45" s="92" t="str">
        <f>IF(CONCATENATE($C$38,Q$3)=Matriz!$J$216,CONCATENATE(Matriz!A$216," - P5 I3"),"")</f>
        <v/>
      </c>
      <c r="T45" s="90" t="str">
        <f>IF(CONCATENATE($C$38,Q$3)=Matriz!$J$288,CONCATENATE(Matriz!A$288," - P5 I3"),"")</f>
        <v/>
      </c>
      <c r="U45" s="90" t="str">
        <f>IF(CONCATENATE($C$38,Q$3)=Matriz!$J$360,CONCATENATE(Matriz!A$360," - P5 I3"),"")</f>
        <v/>
      </c>
      <c r="V45" s="91"/>
      <c r="W45" s="90" t="str">
        <f>IF(CONCATENATE($C$38,W$3)=Matriz!$J$72,CONCATENATE(Matriz!A$72," - P5 I4"),"")</f>
        <v/>
      </c>
      <c r="X45" s="92" t="str">
        <f>IF(CONCATENATE($C$38,W$3)=Matriz!$J$144,CONCATENATE(Matriz!A$144," - P5 I4"),"")</f>
        <v/>
      </c>
      <c r="Y45" s="92" t="str">
        <f>IF(CONCATENATE($C$38,W$3)=Matriz!$J$216,CONCATENATE(Matriz!A$216," - P5 I4"),"")</f>
        <v/>
      </c>
      <c r="Z45" s="90" t="str">
        <f>IF(CONCATENATE($C$38,W$3)=Matriz!$J$288,CONCATENATE(Matriz!A$288," - P5 I4"),"")</f>
        <v/>
      </c>
      <c r="AA45" s="90" t="str">
        <f>IF(CONCATENATE($C$38,W$3)=Matriz!$J$360,CONCATENATE(Matriz!A$360," - P5 I4"),"")</f>
        <v/>
      </c>
      <c r="AB45" s="91" t="str">
        <f>IF(CONCATENATE($C$38,W$3)=Matriz!$J$432,CONCATENATE(Matriz!A$432," - P5 I4"),"")</f>
        <v/>
      </c>
      <c r="AC45" s="118" t="str">
        <f>IF(CONCATENATE($C$38,AC$3)=Matriz!$J$72,CONCATENATE(Matriz!A$72," - P5 I5"),"")</f>
        <v/>
      </c>
      <c r="AD45" s="92" t="str">
        <f>IF(CONCATENATE($C$38,AC$3)=Matriz!$J$144,CONCATENATE(Matriz!A$144," - P5 I5"),"")</f>
        <v/>
      </c>
      <c r="AE45" s="90" t="str">
        <f>IF(CONCATENATE($C$38,AC$3)=Matriz!$J$216,CONCATENATE(Matriz!A$216," - P5 I5"),"")</f>
        <v/>
      </c>
      <c r="AF45" s="90" t="str">
        <f>IF(CONCATENATE($C$38,AC$3)=Matriz!$J$288,CONCATENATE(Matriz!A$288," - P5 I5"),"")</f>
        <v/>
      </c>
      <c r="AG45" s="90" t="str">
        <f>IF(CONCATENATE($C$38,AC$3)=Matriz!$J$360,CONCATENATE(Matriz!A$360," - P5 I5"),"")</f>
        <v/>
      </c>
      <c r="AH45" s="91" t="str">
        <f>IF(CONCATENATE($C$38,AC$3)=Matriz!$J$432,CONCATENATE(Matriz!A$432," - P5 I5"),"")</f>
        <v/>
      </c>
      <c r="AN45" s="98">
        <v>9</v>
      </c>
      <c r="AO45" s="98">
        <v>25</v>
      </c>
      <c r="AP45" s="98">
        <f t="shared" si="1"/>
        <v>225</v>
      </c>
      <c r="AU45" s="108"/>
    </row>
    <row r="46" spans="1:47" x14ac:dyDescent="0.4">
      <c r="B46" s="25"/>
    </row>
    <row r="47" spans="1:47" x14ac:dyDescent="0.4">
      <c r="B47" s="25"/>
    </row>
    <row r="48" spans="1:47" x14ac:dyDescent="0.4">
      <c r="B48" s="25"/>
      <c r="AJ48" s="711" t="s">
        <v>128</v>
      </c>
      <c r="AK48" s="712"/>
      <c r="AL48" s="712"/>
      <c r="AM48" s="713"/>
    </row>
    <row r="49" spans="2:39" x14ac:dyDescent="0.4">
      <c r="B49" s="25"/>
      <c r="AJ49" s="714"/>
      <c r="AK49" s="715"/>
      <c r="AL49" s="715"/>
      <c r="AM49" s="716"/>
    </row>
    <row r="50" spans="2:39" x14ac:dyDescent="0.4">
      <c r="B50" s="25"/>
      <c r="AJ50" s="714"/>
      <c r="AK50" s="715"/>
      <c r="AL50" s="715"/>
      <c r="AM50" s="716"/>
    </row>
    <row r="51" spans="2:39" x14ac:dyDescent="0.4">
      <c r="B51" s="25"/>
      <c r="AJ51" s="714"/>
      <c r="AK51" s="715"/>
      <c r="AL51" s="715"/>
      <c r="AM51" s="716"/>
    </row>
    <row r="52" spans="2:39" x14ac:dyDescent="0.4">
      <c r="B52" s="25"/>
      <c r="AJ52" s="714"/>
      <c r="AK52" s="715"/>
      <c r="AL52" s="715"/>
      <c r="AM52" s="716"/>
    </row>
    <row r="53" spans="2:39" x14ac:dyDescent="0.4">
      <c r="B53" s="25"/>
      <c r="AJ53" s="717"/>
      <c r="AK53" s="718"/>
      <c r="AL53" s="718"/>
      <c r="AM53" s="719"/>
    </row>
    <row r="54" spans="2:39" x14ac:dyDescent="0.4">
      <c r="B54" s="25"/>
    </row>
    <row r="55" spans="2:39" x14ac:dyDescent="0.4">
      <c r="B55" s="25"/>
    </row>
    <row r="56" spans="2:39" x14ac:dyDescent="0.4">
      <c r="B56" s="25"/>
      <c r="AK56" s="709" t="s">
        <v>5</v>
      </c>
      <c r="AL56" s="709"/>
      <c r="AM56" s="709"/>
    </row>
    <row r="57" spans="2:39" x14ac:dyDescent="0.4">
      <c r="B57" s="25"/>
    </row>
    <row r="58" spans="2:39" x14ac:dyDescent="0.4">
      <c r="B58" s="25"/>
    </row>
    <row r="59" spans="2:39" x14ac:dyDescent="0.4">
      <c r="B59" s="25"/>
      <c r="AK59" s="709" t="s">
        <v>8</v>
      </c>
      <c r="AL59" s="709"/>
      <c r="AM59" s="709"/>
    </row>
    <row r="60" spans="2:39" x14ac:dyDescent="0.4">
      <c r="B60" s="25"/>
    </row>
    <row r="61" spans="2:39" x14ac:dyDescent="0.4">
      <c r="B61" s="25"/>
    </row>
    <row r="62" spans="2:39" x14ac:dyDescent="0.4">
      <c r="B62" s="25"/>
      <c r="AK62" s="709" t="s">
        <v>9</v>
      </c>
      <c r="AL62" s="709"/>
      <c r="AM62" s="709"/>
    </row>
    <row r="63" spans="2:39" x14ac:dyDescent="0.4">
      <c r="B63" s="25"/>
    </row>
    <row r="64" spans="2:39" x14ac:dyDescent="0.4">
      <c r="B64" s="25"/>
    </row>
    <row r="65" spans="2:39" x14ac:dyDescent="0.4">
      <c r="B65" s="25"/>
      <c r="AK65" s="709" t="s">
        <v>12</v>
      </c>
      <c r="AL65" s="709"/>
      <c r="AM65" s="709"/>
    </row>
    <row r="66" spans="2:39" x14ac:dyDescent="0.4">
      <c r="B66" s="25"/>
    </row>
    <row r="67" spans="2:39" x14ac:dyDescent="0.4">
      <c r="B67" s="25"/>
    </row>
    <row r="68" spans="2:39" x14ac:dyDescent="0.4">
      <c r="B68" s="25"/>
    </row>
    <row r="69" spans="2:39" x14ac:dyDescent="0.4">
      <c r="B69" s="25"/>
    </row>
    <row r="70" spans="2:39" x14ac:dyDescent="0.4">
      <c r="B70" s="25"/>
    </row>
    <row r="71" spans="2:39" x14ac:dyDescent="0.4">
      <c r="B71" s="25"/>
    </row>
    <row r="72" spans="2:39" x14ac:dyDescent="0.4">
      <c r="B72" s="25"/>
    </row>
    <row r="73" spans="2:39" x14ac:dyDescent="0.4">
      <c r="B73" s="25"/>
    </row>
    <row r="74" spans="2:39" x14ac:dyDescent="0.4">
      <c r="B74" s="25"/>
    </row>
    <row r="75" spans="2:39" x14ac:dyDescent="0.4">
      <c r="B75" s="25"/>
    </row>
    <row r="76" spans="2:39" x14ac:dyDescent="0.4">
      <c r="B76" s="23"/>
    </row>
    <row r="77" spans="2:39" x14ac:dyDescent="0.4">
      <c r="B77" s="23"/>
    </row>
    <row r="78" spans="2:39" x14ac:dyDescent="0.4">
      <c r="B78" s="23"/>
    </row>
    <row r="79" spans="2:39" x14ac:dyDescent="0.4">
      <c r="B79" s="23"/>
    </row>
    <row r="80" spans="2:39" x14ac:dyDescent="0.4">
      <c r="B80" s="23"/>
    </row>
    <row r="81" spans="2:2" x14ac:dyDescent="0.4">
      <c r="B81" s="23"/>
    </row>
    <row r="82" spans="2:2" x14ac:dyDescent="0.4">
      <c r="B82" s="23"/>
    </row>
    <row r="83" spans="2:2" x14ac:dyDescent="0.4">
      <c r="B83" s="23"/>
    </row>
  </sheetData>
  <protectedRanges>
    <protectedRange sqref="AC1:AG5 P14:P44 V6:V11 E1:I5 F7:F9 F13 G6 J1:J7 K6:K12 L7:L9 L12:L13 M6 M9:M11 N6:N7 P9:P12 O6:P6 Q6:Q12 R7:R9 S6:T6 W6:W12 X7:X9 AB1:AB44 K1:AA5 Y6:Z6 AC6:AC12 AD7:AD9 AF7:AF8 AE9 AD15:AD17 AE6 E14:E20 F20:F21 G9:G10 F15:F17 J10:J44 I10:I13 H15:I17 H6:H14 K14:K20 L20:L21 M17 N10:N13 M14 N15:N17 L15:L17 R12:R13 Q14:Q20 R20:R21 S9:S14 R15:R17 V13:V44 T11:U13 U15:U17 T14:T16 AA14:AA16 W14:W19 X12:X16 Y9:Y17 AA19 Z11:AA13 Z14:Z17 Y20:Z20 AD12:AD13 AC14:AC20 AD20:AD21 AE17 AE14 AF16:AF18 AG21:AG26 AG11:AG13 AG15:AG18 E22:E28 F28:F29 G17:G22 F23:F25 H23:I25 H22 K22:K28 L28:L29 L23:L25 O9:O21 N23:O25 M22:N22 Q22:Q28 R28:R29 S17:S22 R23:R25 T23:U25 T22 W21:W28 X28:X29 X21:Y21 X23:X25 Z23:AA25 Y22:Z22 AC22:AC28 AD28:AD29 AE25 AE22 AF23:AF25 AG29:AG34 AD23:AD25 D22 D38 E30:E36 F36:F37 G25:G30 F31:F33 H31:I33 H30 K30:K36 L36:L37 M25:M30 L31:L33 N31:O33 N30 Q30:Q36 R36:R37 S25:S30 R31:R33 T31:U33 T30 W30:W36 X36:X37 Y25:Y30 X31:X33 AA33 AC30:AC36 AD36:AD37 AE33 AE30 AF31:AF33 AH39:AH42 AD31:AD33 E38:E44 F45 F40:F41 G33:G38 G42:G45 H39:I41 K38:K44 L45 L40:L41 M33:M38 M42:M45 N39:O41 Q38:Q44 R45 R40:R41 S33:S38 S42:S45 T39:U41 W38:W44 X45 X40:X41 Y33:Y38 Y42:Y45 Z39:AA41 AC38:AC44 AD45 AD40:AD41 AE38 Z30:Z33 AA31 AG37:AG41 A6:A44 C1:D17 C22:C25 C19:D21 D24:D25 D27:D30 D32:D33 C27:C33 C43:D44 C38:C41 C35:D37 D40:D41 B1:B5 G13:G14 E6:E11" name="Rango1"/>
  </protectedRanges>
  <mergeCells count="29">
    <mergeCell ref="AK59:AM59"/>
    <mergeCell ref="AK62:AM62"/>
    <mergeCell ref="AK65:AM65"/>
    <mergeCell ref="C4:D4"/>
    <mergeCell ref="AJ48:AM53"/>
    <mergeCell ref="C5:D5"/>
    <mergeCell ref="AK56:AM56"/>
    <mergeCell ref="AC4:AH4"/>
    <mergeCell ref="D7:D12"/>
    <mergeCell ref="E4:J4"/>
    <mergeCell ref="K4:P4"/>
    <mergeCell ref="Q4:V4"/>
    <mergeCell ref="C15:C20"/>
    <mergeCell ref="D30:D36"/>
    <mergeCell ref="C30:C36"/>
    <mergeCell ref="C38:C44"/>
    <mergeCell ref="A6:A45"/>
    <mergeCell ref="D38:D44"/>
    <mergeCell ref="C2:AH2"/>
    <mergeCell ref="Q3:U3"/>
    <mergeCell ref="W3:AA3"/>
    <mergeCell ref="AC3:AH3"/>
    <mergeCell ref="E3:J3"/>
    <mergeCell ref="K3:P3"/>
    <mergeCell ref="C7:C12"/>
    <mergeCell ref="W4:AB4"/>
    <mergeCell ref="D15:D20"/>
    <mergeCell ref="C22:C28"/>
    <mergeCell ref="D22:D2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77"/>
  <sheetViews>
    <sheetView topLeftCell="B6" zoomScale="55" zoomScaleNormal="55" workbookViewId="0">
      <selection activeCell="F8" sqref="F8"/>
    </sheetView>
  </sheetViews>
  <sheetFormatPr baseColWidth="10" defaultRowHeight="15" x14ac:dyDescent="0.25"/>
  <cols>
    <col min="1" max="1" width="2.85546875" customWidth="1"/>
    <col min="2" max="2" width="3.5703125" customWidth="1"/>
    <col min="4" max="4" width="14.5703125" bestFit="1" customWidth="1"/>
    <col min="12" max="12" width="11.85546875" bestFit="1" customWidth="1"/>
    <col min="40" max="42" width="0" hidden="1" customWidth="1"/>
  </cols>
  <sheetData>
    <row r="1" spans="2:47" x14ac:dyDescent="0.25">
      <c r="AH1" s="23"/>
      <c r="AI1" s="23"/>
      <c r="AJ1" s="23"/>
      <c r="AK1" s="23"/>
      <c r="AL1" s="23"/>
      <c r="AM1" s="23"/>
      <c r="AN1" s="23"/>
      <c r="AO1" s="23"/>
      <c r="AP1" s="23"/>
      <c r="AQ1" s="23"/>
      <c r="AR1" s="23"/>
      <c r="AS1" s="23"/>
      <c r="AT1" s="23"/>
      <c r="AU1" s="23"/>
    </row>
    <row r="2" spans="2:47" ht="18.75" x14ac:dyDescent="0.3">
      <c r="C2" s="705" t="s">
        <v>26</v>
      </c>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26"/>
      <c r="AJ2" s="26"/>
      <c r="AK2" s="26"/>
      <c r="AL2" s="26"/>
      <c r="AM2" s="26"/>
      <c r="AN2" s="26"/>
      <c r="AO2" s="26"/>
      <c r="AP2" s="26"/>
      <c r="AQ2" s="26"/>
      <c r="AR2" s="26"/>
      <c r="AS2" s="26"/>
      <c r="AT2" s="26"/>
      <c r="AU2" s="26"/>
    </row>
    <row r="3" spans="2:47" ht="17.25" x14ac:dyDescent="0.3">
      <c r="E3" s="706">
        <v>1</v>
      </c>
      <c r="F3" s="706"/>
      <c r="G3" s="706"/>
      <c r="H3" s="706"/>
      <c r="I3" s="706"/>
      <c r="J3" s="706"/>
      <c r="K3" s="706">
        <v>2</v>
      </c>
      <c r="L3" s="706"/>
      <c r="M3" s="706"/>
      <c r="N3" s="706"/>
      <c r="O3" s="706"/>
      <c r="P3" s="706"/>
      <c r="Q3" s="706">
        <v>3</v>
      </c>
      <c r="R3" s="706"/>
      <c r="S3" s="706"/>
      <c r="T3" s="706"/>
      <c r="U3" s="706"/>
      <c r="V3" s="141"/>
      <c r="W3" s="706">
        <v>4</v>
      </c>
      <c r="X3" s="706"/>
      <c r="Y3" s="706"/>
      <c r="Z3" s="706"/>
      <c r="AA3" s="706"/>
      <c r="AB3" s="141"/>
      <c r="AC3" s="706">
        <v>5</v>
      </c>
      <c r="AD3" s="706"/>
      <c r="AE3" s="706"/>
      <c r="AF3" s="706"/>
      <c r="AG3" s="706"/>
      <c r="AH3" s="706"/>
    </row>
    <row r="4" spans="2:47" ht="17.25" x14ac:dyDescent="0.3">
      <c r="C4" s="710"/>
      <c r="D4" s="710"/>
      <c r="E4" s="706" t="s">
        <v>86</v>
      </c>
      <c r="F4" s="706"/>
      <c r="G4" s="706"/>
      <c r="H4" s="706"/>
      <c r="I4" s="706"/>
      <c r="J4" s="706"/>
      <c r="K4" s="706" t="s">
        <v>87</v>
      </c>
      <c r="L4" s="706"/>
      <c r="M4" s="706"/>
      <c r="N4" s="706"/>
      <c r="O4" s="706"/>
      <c r="P4" s="706"/>
      <c r="Q4" s="706" t="s">
        <v>83</v>
      </c>
      <c r="R4" s="706"/>
      <c r="S4" s="706"/>
      <c r="T4" s="706"/>
      <c r="U4" s="706"/>
      <c r="V4" s="141"/>
      <c r="W4" s="706" t="s">
        <v>88</v>
      </c>
      <c r="X4" s="706"/>
      <c r="Y4" s="706"/>
      <c r="Z4" s="706"/>
      <c r="AA4" s="706"/>
      <c r="AB4" s="141"/>
      <c r="AC4" s="706" t="s">
        <v>89</v>
      </c>
      <c r="AD4" s="706"/>
      <c r="AE4" s="706"/>
      <c r="AF4" s="706"/>
      <c r="AG4" s="706"/>
      <c r="AH4" s="706"/>
      <c r="AK4" s="99"/>
      <c r="AL4" s="99"/>
      <c r="AM4" s="99"/>
      <c r="AN4" s="99"/>
      <c r="AO4" s="99"/>
      <c r="AP4" s="99"/>
      <c r="AQ4" s="99"/>
      <c r="AR4" s="99"/>
      <c r="AS4" s="99"/>
      <c r="AT4" s="99"/>
      <c r="AU4" s="99"/>
    </row>
    <row r="5" spans="2:47" ht="19.5" thickBot="1" x14ac:dyDescent="0.35">
      <c r="C5" s="720"/>
      <c r="D5" s="720"/>
      <c r="AK5" s="99"/>
      <c r="AL5" s="99"/>
      <c r="AM5" s="99"/>
      <c r="AN5" s="99"/>
      <c r="AO5" s="99"/>
      <c r="AP5" s="99"/>
      <c r="AQ5" s="99"/>
      <c r="AR5" s="99"/>
      <c r="AS5" s="99"/>
      <c r="AT5" s="99"/>
      <c r="AU5" s="99"/>
    </row>
    <row r="6" spans="2:47" ht="39.75" customHeight="1" x14ac:dyDescent="0.25">
      <c r="B6" s="703" t="s">
        <v>25</v>
      </c>
      <c r="E6" s="62" t="str">
        <f>IF(CONCATENATE(C$7,E$3)=Matriz!$BH$9,CONCATENATE(Matriz!A9," - P1 I1"),"")</f>
        <v/>
      </c>
      <c r="F6" s="63" t="str">
        <f>IF(CONCATENATE(C$7,E$3)=Matriz!$BH$81,CONCATENATE(Matriz!A81," - P1 I1"),"")</f>
        <v/>
      </c>
      <c r="G6" s="63" t="str">
        <f>IF(CONCATENATE(C$7,E$3)=Matriz!$BH$153,CONCATENATE(Matriz!A153," - P1 I1"),"")</f>
        <v/>
      </c>
      <c r="H6" s="63" t="str">
        <f>IF(CONCATENATE(C$7,E$3)=Matriz!$BH$225,CONCATENATE(Matriz!A225," - P1 I1"),"")</f>
        <v/>
      </c>
      <c r="I6" s="110" t="str">
        <f>IF(CONCATENATE(C$7,E$3)=Matriz!$BH$297,CONCATENATE(Matriz!A297," - P1 I1"),"")</f>
        <v/>
      </c>
      <c r="J6" s="110" t="str">
        <f>IF(CONCATENATE(C$7,E$3)=Matriz!$BH$369,CONCATENATE(Matriz!A369," - P1 I1"),"")</f>
        <v/>
      </c>
      <c r="K6" s="62" t="str">
        <f>IF(CONCATENATE(C$7,K$3)=Matriz!$BH$9,CONCATENATE(Matriz!A9," - P1 I2"),"")</f>
        <v/>
      </c>
      <c r="L6" s="110" t="str">
        <f>IF(CONCATENATE(C$7,K$3)=Matriz!$BH$81,CONCATENATE(Matriz!A81," - P1 I2"),"")</f>
        <v/>
      </c>
      <c r="M6" s="63" t="str">
        <f>IF(CONCATENATE(C$7,K$3)=Matriz!$BH$153,CONCATENATE(Matriz!A153," - P1 I2"),"")</f>
        <v/>
      </c>
      <c r="N6" s="63" t="str">
        <f>IF(CONCATENATE(C$7,K$3)=Matriz!$BH$225,CONCATENATE(Matriz!A225," - P1 I2"),"")</f>
        <v/>
      </c>
      <c r="O6" s="110" t="str">
        <f>IF(CONCATENATE(C$7,K$3)=Matriz!$BH$297,CONCATENATE(Matriz!A297," - P1 I2"),"")</f>
        <v/>
      </c>
      <c r="P6" s="110" t="str">
        <f>IF(CONCATENATE(C$7,K$3)=Matriz!$BH$369,CONCATENATE(Matriz!A369," - P1 I2"),"")</f>
        <v/>
      </c>
      <c r="Q6" s="65" t="str">
        <f>IF(CONCATENATE(C$7,Q$3)=Matriz!$BH$9,CONCATENATE(Matriz!A9," - P1 I3"),"")</f>
        <v/>
      </c>
      <c r="R6" s="112" t="str">
        <f>IF(CONCATENATE(C$7,Q$3)=Matriz!$BH$81,CONCATENATE(Matriz!A81," - P1 I3"),"")</f>
        <v/>
      </c>
      <c r="S6" s="66" t="str">
        <f>IF(CONCATENATE(C$7,Q$3)=Matriz!$BH$153,CONCATENATE(Matriz!A153," - P1 I3"),"")</f>
        <v/>
      </c>
      <c r="T6" s="66" t="str">
        <f>IF(CONCATENATE(C$7,Q$3)=Matriz!$BH$225,CONCATENATE(Matriz!A225," - P1 I3"),"")</f>
        <v/>
      </c>
      <c r="U6" s="112" t="str">
        <f>IF(CONCATENATE(C$7,Q$3)=Matriz!$BH$297,CONCATENATE(Matriz!A297," - P1 I3"),"")</f>
        <v/>
      </c>
      <c r="V6" s="66" t="str">
        <f>IF(CONCATENATE(C$7,Q$3)=Matriz!$BH$369,CONCATENATE(Matriz!A369," - P1 I3"),"")</f>
        <v/>
      </c>
      <c r="W6" s="70" t="str">
        <f>IF(CONCATENATE(C$7,W$3)=Matriz!$BH$9,CONCATENATE(Matriz!A9," - P1 I4"),"")</f>
        <v>R1 - P1 I4</v>
      </c>
      <c r="X6" s="113" t="str">
        <f>IF(CONCATENATE(C$7,W$3)=Matriz!$BH$81,CONCATENATE(Matriz!A81," - P1 I4"),"")</f>
        <v/>
      </c>
      <c r="Y6" s="71" t="str">
        <f>IF(CONCATENATE(C$7,W$3)=Matriz!$BH$153,CONCATENATE(Matriz!A153," - P1 I4"),"")</f>
        <v/>
      </c>
      <c r="Z6" s="71" t="str">
        <f>IF(CONCATENATE(C$7,W$3)=Matriz!$BH$225,CONCATENATE(Matriz!A225," - P1 I4"),"")</f>
        <v/>
      </c>
      <c r="AA6" s="113"/>
      <c r="AB6" s="71"/>
      <c r="AC6" s="70" t="str">
        <f>IF(CONCATENATE(C$7,AC$3)=Matriz!$BH$9,CONCATENATE(Matriz!A9," - P1 I5"),"")</f>
        <v/>
      </c>
      <c r="AD6" s="113" t="str">
        <f>IF(CONCATENATE(C$7,AC$3)=Matriz!$BH$81,CONCATENATE(Matriz!A81," - P1 I5"),"")</f>
        <v/>
      </c>
      <c r="AE6" s="71" t="str">
        <f>IF(CONCATENATE(C$7,AC$3)=Matriz!$BH$153,CONCATENATE(Matriz!A153," - P1 I5"),"")</f>
        <v/>
      </c>
      <c r="AF6" s="113" t="str">
        <f>IF(CONCATENATE(C$7,AC$3)=Matriz!$BH$225,CONCATENATE(Matriz!A225," - P1 I5"),"")</f>
        <v/>
      </c>
      <c r="AG6" s="71"/>
      <c r="AH6" s="94"/>
      <c r="AK6" s="99"/>
      <c r="AL6" s="153"/>
      <c r="AM6" s="153"/>
      <c r="AN6" s="153"/>
      <c r="AO6" s="153"/>
      <c r="AP6" s="153"/>
      <c r="AQ6" s="153"/>
      <c r="AR6" s="153"/>
      <c r="AS6" s="153"/>
      <c r="AT6" s="153"/>
      <c r="AU6" s="99"/>
    </row>
    <row r="7" spans="2:47" ht="39.75" customHeight="1" x14ac:dyDescent="0.25">
      <c r="B7" s="703"/>
      <c r="C7" s="707">
        <v>1</v>
      </c>
      <c r="D7" s="722" t="s">
        <v>81</v>
      </c>
      <c r="E7" s="64" t="str">
        <f>IF(CONCATENATE(C$7,E$3)=Matriz!$BH$18,CONCATENATE(Matriz!A18," - P1 I1"),"")</f>
        <v/>
      </c>
      <c r="F7" s="28" t="str">
        <f>IF(CONCATENATE(C$7,E$3)=Matriz!$BH$90,CONCATENATE(Matriz!A90," - P1 I1"),"")</f>
        <v/>
      </c>
      <c r="G7" s="28" t="str">
        <f>IF(CONCATENATE(C$7,E$3)=Matriz!$BH$162,CONCATENATE(Matriz!A162," - P1 I1"),"")</f>
        <v/>
      </c>
      <c r="H7" s="31" t="str">
        <f>IF(CONCATENATE(C$7,E$3)=Matriz!$BH$234,CONCATENATE(Matriz!A234," - P1 I1"),"")</f>
        <v/>
      </c>
      <c r="I7" s="31" t="str">
        <f>IF(CONCATENATE(C$7,E$3)=Matriz!$BH$306,CONCATENATE(Matriz!A306," - P1 I1"),"")</f>
        <v/>
      </c>
      <c r="J7" s="31" t="str">
        <f>IF(CONCATENATE(C$7,E$3)=Matriz!$BH$378,CONCATENATE(Matriz!A378," - P1 I1"),"")</f>
        <v/>
      </c>
      <c r="K7" s="64" t="str">
        <f>IF(CONCATENATE(C$7,K$3)=Matriz!$BH$18,CONCATENATE(Matriz!A18," - P1 I2"),"")</f>
        <v/>
      </c>
      <c r="L7" s="28" t="str">
        <f>IF(CONCATENATE(C$7,K$3)=Matriz!$BH$90,CONCATENATE(Matriz!A90," - P1 I2"),"")</f>
        <v/>
      </c>
      <c r="M7" s="31" t="str">
        <f>IF(CONCATENATE(C$7,K$3)=Matriz!$BH$162,CONCATENATE(Matriz!A162," - P1 I2"),"")</f>
        <v/>
      </c>
      <c r="N7" s="28" t="str">
        <f>IF(CONCATENATE(C$7,K$3)=Matriz!$BH$234,CONCATENATE(Matriz!A234," - P1 I2"),"")</f>
        <v/>
      </c>
      <c r="O7" s="28" t="str">
        <f>IF(CONCATENATE(C$7,K$3)=Matriz!$BH$306,CONCATENATE(Matriz!A306," - P1 I2"),"")</f>
        <v/>
      </c>
      <c r="P7" s="28" t="str">
        <f>IF(CONCATENATE(C$7,K$3)=Matriz!$BH$378,CONCATENATE(Matriz!A378," - P1 I2"),"")</f>
        <v/>
      </c>
      <c r="Q7" s="67" t="str">
        <f>IF(CONCATENATE(C$7,Q$3)=Matriz!$BH$18,CONCATENATE(Matriz!A18," - P1 I3"),"")</f>
        <v/>
      </c>
      <c r="R7" s="29" t="str">
        <f>IF(CONCATENATE(C$7,Q$3)=Matriz!$BH$90,CONCATENATE(Matriz!A90," - P1 I3"),"")</f>
        <v/>
      </c>
      <c r="S7" s="33" t="str">
        <f>IF(CONCATENATE(C$7,Q$3)=Matriz!$BH$162,CONCATENATE(Matriz!A162," - P1 I3"),"")</f>
        <v/>
      </c>
      <c r="T7" s="29" t="str">
        <f>IF(CONCATENATE(C$7,Q$3)=Matriz!$BH$234,CONCATENATE(Matriz!A234," - P1 I3"),"")</f>
        <v/>
      </c>
      <c r="U7" s="29" t="str">
        <f>IF(CONCATENATE(C$7,Q$3)=Matriz!$BH$306,CONCATENATE(Matriz!A306," - P1 I3"),"")</f>
        <v/>
      </c>
      <c r="V7" s="29" t="str">
        <f>IF(CONCATENATE(C$7,Q$3)=Matriz!$BH$378,CONCATENATE(Matriz!A378," - P1 I3"),"")</f>
        <v/>
      </c>
      <c r="W7" s="73" t="str">
        <f>IF(CONCATENATE(C$7,W$3)=Matriz!$BH$18,CONCATENATE(Matriz!A18," - P1 I4"),"")</f>
        <v/>
      </c>
      <c r="X7" s="30" t="str">
        <f>IF(CONCATENATE(C$7,W$3)=Matriz!$BH$90,CONCATENATE(Matriz!A90," - P1 I4"),"")</f>
        <v/>
      </c>
      <c r="Y7" s="34" t="str">
        <f>IF(CONCATENATE(C$7,W$3)=Matriz!$BH$162,CONCATENATE(Matriz!A162," - P1 I4"),"")</f>
        <v/>
      </c>
      <c r="Z7" s="30" t="str">
        <f>IF(CONCATENATE(C$7,W$3)=Matriz!$BH$234,CONCATENATE(Matriz!A234," - P1 I4"),"")</f>
        <v/>
      </c>
      <c r="AA7" s="30"/>
      <c r="AB7" s="30"/>
      <c r="AC7" s="73" t="str">
        <f>IF(CONCATENATE(C$7,AC$3)=Matriz!$BH$18,CONCATENATE(Matriz!A18," - P1 I5"),"")</f>
        <v/>
      </c>
      <c r="AD7" s="30" t="str">
        <f>IF(CONCATENATE(C$7,AC$3)=Matriz!$BH$90,CONCATENATE(Matriz!A90," - P1 I5"),"")</f>
        <v/>
      </c>
      <c r="AE7" s="34" t="str">
        <f>IF(CONCATENATE(C$7,AC$3)=Matriz!$BH$162,CONCATENATE(Matriz!A162," - P1 I5"),"")</f>
        <v/>
      </c>
      <c r="AF7" s="30"/>
      <c r="AG7" s="30"/>
      <c r="AH7" s="95"/>
      <c r="AK7" s="99"/>
      <c r="AL7" s="153"/>
      <c r="AM7" s="153"/>
      <c r="AN7" s="153"/>
      <c r="AO7" s="153"/>
      <c r="AP7" s="153"/>
      <c r="AQ7" s="153"/>
      <c r="AR7" s="153"/>
      <c r="AS7" s="153"/>
      <c r="AT7" s="153"/>
      <c r="AU7" s="99"/>
    </row>
    <row r="8" spans="2:47" ht="39.75" customHeight="1" x14ac:dyDescent="0.25">
      <c r="B8" s="703"/>
      <c r="C8" s="707"/>
      <c r="D8" s="722"/>
      <c r="E8" s="64" t="str">
        <f>IF(CONCATENATE(C$7,E$3)=Matriz!$BH$27,CONCATENATE(Matriz!A27," - P1 I1"),"")</f>
        <v/>
      </c>
      <c r="F8" s="28" t="str">
        <f>IF(CONCATENATE(C$7,E$3)=Matriz!$BH$99,CONCATENATE(Matriz!A99," - P1 I1"),"")</f>
        <v/>
      </c>
      <c r="G8" s="28" t="str">
        <f>IF(CONCATENATE(C$7,E$3)=Matriz!$BH$171,CONCATENATE(Matriz!A171," - P1 I1"),"")</f>
        <v/>
      </c>
      <c r="H8" s="31" t="str">
        <f>IF(CONCATENATE(C$7,E$3)=Matriz!$BH$243,CONCATENATE(Matriz!A243," - P1 I1"),"")</f>
        <v/>
      </c>
      <c r="I8" s="31" t="str">
        <f>IF(CONCATENATE(C$7,E$3)=Matriz!$BH$315,CONCATENATE(Matriz!A315," - P1 I1"),"")</f>
        <v/>
      </c>
      <c r="J8" s="31" t="str">
        <f>IF(CONCATENATE(C$7,E$3)=Matriz!$BH$387,CONCATENATE(Matriz!A387," - P1 I1"),"")</f>
        <v/>
      </c>
      <c r="K8" s="64" t="str">
        <f>IF(CONCATENATE(C$7,K$3)=Matriz!$BH$27,CONCATENATE(Matriz!A27," - P1 I2"),"")</f>
        <v/>
      </c>
      <c r="L8" s="28" t="str">
        <f>IF(CONCATENATE(C$7,K$3)=Matriz!$BH$99,CONCATENATE(Matriz!A99," - P1 I2"),"")</f>
        <v/>
      </c>
      <c r="M8" s="31" t="str">
        <f>IF(CONCATENATE(C$7,K$3)=Matriz!$BH$171,CONCATENATE(Matriz!A171," - P1 I2"),"")</f>
        <v/>
      </c>
      <c r="N8" s="28" t="str">
        <f>IF(CONCATENATE(C$7,K$3)=Matriz!$BH$243,CONCATENATE(Matriz!A243," - P1 I2"),"")</f>
        <v/>
      </c>
      <c r="O8" s="28" t="str">
        <f>IF(CONCATENATE(C$7,K$3)=Matriz!$BH$315,CONCATENATE(Matriz!A315," - P1 I2"),"")</f>
        <v/>
      </c>
      <c r="P8" s="28" t="str">
        <f>IF(CONCATENATE(C$7,K$3)=Matriz!$BH$387,CONCATENATE(Matriz!A387," - P1 I2"),"")</f>
        <v/>
      </c>
      <c r="Q8" s="67" t="str">
        <f>IF(CONCATENATE(C$7,Q$3)=Matriz!$BH$27,CONCATENATE(Matriz!A27," - P1 I3"),"")</f>
        <v/>
      </c>
      <c r="R8" s="29" t="str">
        <f>IF(CONCATENATE(C$7,Q$3)=Matriz!$BH$99,CONCATENATE(Matriz!A99," - P1 I3"),"")</f>
        <v/>
      </c>
      <c r="S8" s="33" t="str">
        <f>IF(CONCATENATE(C$7,Q$3)=Matriz!$BH$171,CONCATENATE(Matriz!A171," - P1 I3"),"")</f>
        <v/>
      </c>
      <c r="T8" s="29" t="str">
        <f>IF(CONCATENATE(C$7,Q$3)=Matriz!$BH$243,CONCATENATE(Matriz!A243," - P1 I3"),"")</f>
        <v/>
      </c>
      <c r="U8" s="29" t="str">
        <f>IF(CONCATENATE(C$7,Q$3)=Matriz!$BH$315,CONCATENATE(Matriz!A315," - P1 I3"),"")</f>
        <v/>
      </c>
      <c r="V8" s="29" t="str">
        <f>IF(CONCATENATE(C$7,Q$3)=Matriz!$BH$387,CONCATENATE(Matriz!A387," - P1 I3"),"")</f>
        <v/>
      </c>
      <c r="W8" s="73" t="str">
        <f>IF(CONCATENATE(C$7,W$3)=Matriz!$BH$27,CONCATENATE(Matriz!A27," - P1 I4"),"")</f>
        <v/>
      </c>
      <c r="X8" s="30" t="str">
        <f>IF(CONCATENATE(C$7,W$3)=Matriz!$BH$99,CONCATENATE(Matriz!A99," - P1 I4"),"")</f>
        <v/>
      </c>
      <c r="Y8" s="34" t="str">
        <f>IF(CONCATENATE(C$7,W$3)=Matriz!$BH$171,CONCATENATE(Matriz!A171," - P1 I4"),"")</f>
        <v/>
      </c>
      <c r="Z8" s="30" t="str">
        <f>IF(CONCATENATE(C$7,W$3)=Matriz!$BH$243,CONCATENATE(Matriz!A243," - P1 I4"),"")</f>
        <v/>
      </c>
      <c r="AA8" s="30"/>
      <c r="AB8" s="30"/>
      <c r="AC8" s="73" t="str">
        <f>IF(CONCATENATE(C$7,AC$3)=Matriz!$BH$27,CONCATENATE(Matriz!A27," - P1 I5"),"")</f>
        <v/>
      </c>
      <c r="AD8" s="30" t="str">
        <f>IF(CONCATENATE(C$7,AC$3)=Matriz!$BH$99,CONCATENATE(Matriz!A99," - P1 I5"),"")</f>
        <v/>
      </c>
      <c r="AE8" s="34" t="str">
        <f>IF(CONCATENATE(C$7,AC$3)=Matriz!$BH$171,CONCATENATE(Matriz!A171," - P1 I5"),"")</f>
        <v/>
      </c>
      <c r="AF8" s="30"/>
      <c r="AG8" s="30"/>
      <c r="AH8" s="95"/>
      <c r="AK8" s="99"/>
      <c r="AL8" s="153"/>
      <c r="AM8" s="153"/>
      <c r="AN8" s="153"/>
      <c r="AO8" s="153"/>
      <c r="AP8" s="153"/>
      <c r="AQ8" s="153"/>
      <c r="AR8" s="153"/>
      <c r="AS8" s="153"/>
      <c r="AT8" s="153"/>
      <c r="AU8" s="99"/>
    </row>
    <row r="9" spans="2:47" ht="39.75" customHeight="1" x14ac:dyDescent="0.25">
      <c r="B9" s="703"/>
      <c r="C9" s="707"/>
      <c r="D9" s="722"/>
      <c r="E9" s="64" t="str">
        <f>IF(CONCATENATE(C$7,E$3)=Matriz!$BH$36,CONCATENATE(Matriz!A36," - P1 I1"),"")</f>
        <v/>
      </c>
      <c r="F9" s="28" t="str">
        <f>IF(CONCATENATE(C$7,E$3)=Matriz!$BH$108,CONCATENATE(Matriz!A108," - P1 I1"),"")</f>
        <v/>
      </c>
      <c r="G9" s="28" t="str">
        <f>IF(CONCATENATE(C$7,E$3)=Matriz!$BH$180,CONCATENATE(Matriz!A180," - P1 I1"),"")</f>
        <v/>
      </c>
      <c r="H9" s="31" t="str">
        <f>IF(CONCATENATE(C$7,E$3)=Matriz!$BH$252,CONCATENATE(Matriz!A252," - P1 I1"),"")</f>
        <v/>
      </c>
      <c r="I9" s="28" t="str">
        <f>IF(CONCATENATE(C$7,E$3)=Matriz!$BH$324,CONCATENATE(Matriz!A324," - P1 I1"),"")</f>
        <v/>
      </c>
      <c r="J9" s="31" t="str">
        <f>IF(CONCATENATE(C$7,E$3)=Matriz!$BH$396,CONCATENATE(Matriz!A396," - P1 I1"),"")</f>
        <v/>
      </c>
      <c r="K9" s="64" t="str">
        <f>IF(CONCATENATE(C$7,K$3)=Matriz!$BH$36,CONCATENATE(Matriz!A36," - P1 I2"),"")</f>
        <v/>
      </c>
      <c r="L9" s="28" t="str">
        <f>IF(CONCATENATE(C$7,K$3)=Matriz!$BH$108,CONCATENATE(Matriz!A108," - P1 I2"),"")</f>
        <v/>
      </c>
      <c r="M9" s="28" t="str">
        <f>IF(CONCATENATE(C$7,K$3)=Matriz!$BH$180,CONCATENATE(Matriz!A180," - P1 I2"),"")</f>
        <v/>
      </c>
      <c r="N9" s="31" t="str">
        <f>IF(CONCATENATE(C$7,K$3)=Matriz!$BH$252,CONCATENATE(Matriz!A252," - P1 I2"),"")</f>
        <v/>
      </c>
      <c r="O9" s="31" t="str">
        <f>IF(CONCATENATE(C$7,K$3)=Matriz!$BH$324,CONCATENATE(Matriz!A324," - P1 I2"),"")</f>
        <v/>
      </c>
      <c r="P9" s="31" t="str">
        <f>IF(CONCATENATE(C$7,K$3)=Matriz!$BH$396,CONCATENATE(Matriz!A396," - P1 I2"),"")</f>
        <v/>
      </c>
      <c r="Q9" s="67" t="str">
        <f>IF(CONCATENATE(C$7,Q$3)=Matriz!$BH$36,CONCATENATE(Matriz!A36," - P1 I3"),"")</f>
        <v/>
      </c>
      <c r="R9" s="29" t="str">
        <f>IF(CONCATENATE(C$7,Q$3)=Matriz!$BH$108,CONCATENATE(Matriz!A108," - P1 I3"),"")</f>
        <v/>
      </c>
      <c r="S9" s="29" t="str">
        <f>IF(CONCATENATE(C$7,Q$3)=Matriz!$BH$180,CONCATENATE(Matriz!A180," - P1 I3"),"")</f>
        <v/>
      </c>
      <c r="T9" s="33" t="str">
        <f>IF(CONCATENATE(C$7,Q$3)=Matriz!$BH$252,CONCATENATE(Matriz!A252," - P1 I3"),"")</f>
        <v/>
      </c>
      <c r="U9" s="33" t="str">
        <f>IF(CONCATENATE(C$7,Q$3)=Matriz!$BH$324,CONCATENATE(Matriz!A324," - P1 I3"),"")</f>
        <v/>
      </c>
      <c r="V9" s="29" t="str">
        <f>IF(CONCATENATE(C$7,Q$3)=Matriz!$BH$396,CONCATENATE(Matriz!A396," - P1 I3"),"")</f>
        <v/>
      </c>
      <c r="W9" s="73" t="str">
        <f>IF(CONCATENATE(C$7,W$3)=Matriz!$BH$36,CONCATENATE(Matriz!A36," - P1 I4"),"")</f>
        <v/>
      </c>
      <c r="X9" s="30" t="str">
        <f>IF(CONCATENATE(C$7,W$3)=Matriz!$BH$108,CONCATENATE(Matriz!A108," - P1 I4"),"")</f>
        <v/>
      </c>
      <c r="Y9" s="30" t="str">
        <f>IF(CONCATENATE(C$7,W$3)=Matriz!$BH$180,CONCATENATE(Matriz!A180," - P1 I4"),"")</f>
        <v/>
      </c>
      <c r="Z9" s="34" t="str">
        <f>IF(CONCATENATE(C$7,W$3)=Matriz!$BH$252,CONCATENATE(Matriz!A252," - P1 I4"),"")</f>
        <v/>
      </c>
      <c r="AA9" s="34"/>
      <c r="AB9" s="30"/>
      <c r="AC9" s="73" t="str">
        <f>IF(CONCATENATE(C$7,AC$3)=Matriz!$BH$36,CONCATENATE(Matriz!A36," - P1 I5"),"")</f>
        <v/>
      </c>
      <c r="AD9" s="30" t="str">
        <f>IF(CONCATENATE(C$7,AC$3)=Matriz!$BH$108,CONCATENATE(Matriz!A108," - P1 I5"),"")</f>
        <v/>
      </c>
      <c r="AE9" s="30" t="str">
        <f>IF(CONCATENATE(C$7,AC$3)=Matriz!$BH$180,CONCATENATE(Matriz!A180," - P1 I5"),"")</f>
        <v/>
      </c>
      <c r="AF9" s="34"/>
      <c r="AG9" s="30"/>
      <c r="AH9" s="95"/>
      <c r="AI9" s="23"/>
      <c r="AK9" s="99"/>
      <c r="AL9" s="153"/>
      <c r="AM9" s="153"/>
      <c r="AN9" s="153"/>
      <c r="AO9" s="153"/>
      <c r="AP9" s="153"/>
      <c r="AQ9" s="153"/>
      <c r="AR9" s="153"/>
      <c r="AS9" s="153"/>
      <c r="AT9" s="153"/>
      <c r="AU9" s="99"/>
    </row>
    <row r="10" spans="2:47" ht="39.75" customHeight="1" x14ac:dyDescent="0.25">
      <c r="B10" s="703"/>
      <c r="C10" s="707"/>
      <c r="D10" s="722"/>
      <c r="E10" s="64" t="str">
        <f>IF(CONCATENATE(C$7,E$3)=Matriz!$BH$45,CONCATENATE(Matriz!A45," - P1 I1"),"")</f>
        <v/>
      </c>
      <c r="F10" s="31" t="str">
        <f>IF(CONCATENATE(C$7,E$3)=Matriz!$BH$117,CONCATENATE(Matriz!A117," - P1 I1"),"")</f>
        <v/>
      </c>
      <c r="G10" s="31" t="str">
        <f>IF(CONCATENATE(C$7,E$3)=Matriz!$BH$189,CONCATENATE(Matriz!A189," - P1 I1"),"")</f>
        <v/>
      </c>
      <c r="H10" s="31" t="str">
        <f>IF(CONCATENATE(C$7,E$3)=Matriz!$BH$261,CONCATENATE(Matriz!A261," - P1 I1"),"")</f>
        <v/>
      </c>
      <c r="I10" s="31" t="str">
        <f>IF(CONCATENATE(C$7,E$3)=Matriz!$BH$333,CONCATENATE(Matriz!A333," - P1 I1"),"")</f>
        <v/>
      </c>
      <c r="J10" s="31" t="str">
        <f>IF(CONCATENATE(C$7,E$3)=Matriz!$BH$405,CONCATENATE(Matriz!A405," - P1 I1"),"")</f>
        <v/>
      </c>
      <c r="K10" s="64" t="str">
        <f>IF(CONCATENATE(C$7,K$3)=Matriz!$BH$45,CONCATENATE(Matriz!A45," - P1 I2"),"")</f>
        <v/>
      </c>
      <c r="L10" s="31" t="str">
        <f>IF(CONCATENATE(C$7,K$3)=Matriz!$BH$117,CONCATENATE(Matriz!A117," - P1 I2"),"")</f>
        <v/>
      </c>
      <c r="M10" s="28" t="str">
        <f>IF(CONCATENATE(C$7,K$3)=Matriz!$BH$189,CONCATENATE(Matriz!A189," - P1 I2"),"")</f>
        <v/>
      </c>
      <c r="N10" s="31" t="str">
        <f>IF(CONCATENATE(C$7,K$3)=Matriz!$BH$261,CONCATENATE(Matriz!A261," - P1 I2"),"")</f>
        <v/>
      </c>
      <c r="O10" s="31" t="str">
        <f>IF(CONCATENATE(C$7,K$3)=Matriz!$BH$333,CONCATENATE(Matriz!A333," - P1 I2"),"")</f>
        <v/>
      </c>
      <c r="P10" s="31" t="str">
        <f>IF(CONCATENATE(C$7,K$3)=Matriz!$BH$405,CONCATENATE(Matriz!A405," - P1 I2"),"")</f>
        <v/>
      </c>
      <c r="Q10" s="67" t="str">
        <f>IF(CONCATENATE(C$7,Q$3)=Matriz!$BH$45,CONCATENATE(Matriz!A45," - P1 I3"),"")</f>
        <v/>
      </c>
      <c r="R10" s="33" t="str">
        <f>IF(CONCATENATE(C$7,Q$3)=Matriz!$BH$117,CONCATENATE(Matriz!A117," - P1 I3"),"")</f>
        <v/>
      </c>
      <c r="S10" s="29" t="str">
        <f>IF(CONCATENATE(C$7,Q$3)=Matriz!$BH$189,CONCATENATE(Matriz!A189," - P1 I3"),"")</f>
        <v/>
      </c>
      <c r="T10" s="33" t="str">
        <f>IF(CONCATENATE(C$7,Q$3)=Matriz!$BH$261,CONCATENATE(Matriz!A261," - P1 I3"),"")</f>
        <v/>
      </c>
      <c r="U10" s="33" t="str">
        <f>IF(CONCATENATE(C$7,Q$3)=Matriz!$BH$333,CONCATENATE(Matriz!A333," - P1 I3"),"")</f>
        <v/>
      </c>
      <c r="V10" s="29" t="str">
        <f>IF(CONCATENATE(C$7,Q$3)=Matriz!$BH$405,CONCATENATE(Matriz!A405," - P1 I3"),"")</f>
        <v/>
      </c>
      <c r="W10" s="73" t="str">
        <f>IF(CONCATENATE(C$7,W$3)=Matriz!$BH$45,CONCATENATE(Matriz!A45," - P1 I4"),"")</f>
        <v/>
      </c>
      <c r="X10" s="34" t="str">
        <f>IF(CONCATENATE(C$7,W$3)=Matriz!$BH$117,CONCATENATE(Matriz!A117," - P1 I4"),"")</f>
        <v/>
      </c>
      <c r="Y10" s="30" t="str">
        <f>IF(CONCATENATE(C$7,W$3)=Matriz!$BH$189,CONCATENATE(Matriz!A189," - P1 I4"),"")</f>
        <v/>
      </c>
      <c r="Z10" s="34" t="str">
        <f>IF(CONCATENATE(C$7,W$3)=Matriz!$BH$261,CONCATENATE(Matriz!A261," - P1 I4"),"")</f>
        <v/>
      </c>
      <c r="AA10" s="34"/>
      <c r="AB10" s="30"/>
      <c r="AC10" s="73" t="str">
        <f>IF(CONCATENATE(C$7,AC$3)=Matriz!$BH$45,CONCATENATE(Matriz!A45," - P1 I5"),"")</f>
        <v/>
      </c>
      <c r="AD10" s="34" t="str">
        <f>IF(CONCATENATE(C$7,AC$3)=Matriz!$BH$117,CONCATENATE(Matriz!A117," - P1 I5"),"")</f>
        <v/>
      </c>
      <c r="AE10" s="34" t="str">
        <f>IF(CONCATENATE(C$7,AC$3)=Matriz!$BH$189,CONCATENATE(Matriz!A189," - P1 I5"),"")</f>
        <v/>
      </c>
      <c r="AF10" s="34"/>
      <c r="AG10" s="34"/>
      <c r="AH10" s="95"/>
      <c r="AI10" s="23"/>
      <c r="AK10" s="99"/>
      <c r="AL10" s="153"/>
      <c r="AM10" s="153"/>
      <c r="AN10" s="153"/>
      <c r="AO10" s="153"/>
      <c r="AP10" s="153"/>
      <c r="AQ10" s="153"/>
      <c r="AR10" s="153"/>
      <c r="AS10" s="153"/>
      <c r="AT10" s="153"/>
      <c r="AU10" s="99"/>
    </row>
    <row r="11" spans="2:47" ht="39.75" customHeight="1" x14ac:dyDescent="0.25">
      <c r="B11" s="703"/>
      <c r="C11" s="707"/>
      <c r="D11" s="722"/>
      <c r="E11" s="64" t="str">
        <f>IF(CONCATENATE(C$7,E$3)=Matriz!$BH$54,CONCATENATE(Matriz!A54," - P1 I1"),"")</f>
        <v/>
      </c>
      <c r="F11" s="28" t="str">
        <f>IF(CONCATENATE(C$7,E$3)=Matriz!$BH$126,CONCATENATE(Matriz!A126," - P1 I1"),"")</f>
        <v/>
      </c>
      <c r="G11" s="31" t="str">
        <f>IF(CONCATENATE(C$7,E$3)=Matriz!$BH$198,CONCATENATE(Matriz!A198," - P1 I1"),"")</f>
        <v/>
      </c>
      <c r="H11" s="31" t="str">
        <f>IF(CONCATENATE(C$7,E$3)=Matriz!$BH$270,CONCATENATE(Matriz!A270," - P1 I1"),"")</f>
        <v/>
      </c>
      <c r="I11" s="31" t="str">
        <f>IF(CONCATENATE(C$7,E$3)=Matriz!$BH$342,CONCATENATE(Matriz!A342," - P1 I1"),"")</f>
        <v/>
      </c>
      <c r="J11" s="31" t="str">
        <f>IF(CONCATENATE(C$7,E$3)=Matriz!$BH$414,CONCATENATE(Matriz!A414," - P1 I1"),"")</f>
        <v/>
      </c>
      <c r="K11" s="64" t="str">
        <f>IF(CONCATENATE(C$7,K$3)=Matriz!$BH$54,CONCATENATE(Matriz!A54," - P1 I2"),"")</f>
        <v/>
      </c>
      <c r="L11" s="31" t="str">
        <f>IF(CONCATENATE(C$7,K$3)=Matriz!$BH$126,CONCATENATE(Matriz!A126," - P1 I2"),"")</f>
        <v/>
      </c>
      <c r="M11" s="28" t="str">
        <f>IF(CONCATENATE(C$7,K$3)=Matriz!$BH$198,CONCATENATE(Matriz!A198," - P1 I2"),"")</f>
        <v/>
      </c>
      <c r="N11" s="31" t="str">
        <f>IF(CONCATENATE(C$7,K$3)=Matriz!$BH$270,CONCATENATE(Matriz!A270," - P1 I2"),"")</f>
        <v/>
      </c>
      <c r="O11" s="31" t="str">
        <f>IF(CONCATENATE(C$7,K$3)=Matriz!$BH$342,CONCATENATE(Matriz!A342," - P1 I2"),"")</f>
        <v/>
      </c>
      <c r="P11" s="31" t="str">
        <f>IF(CONCATENATE(C$7,K$3)=Matriz!$BH$414,CONCATENATE(Matriz!A414," - P1 I2"),"")</f>
        <v/>
      </c>
      <c r="Q11" s="67" t="str">
        <f>IF(CONCATENATE(C$7,Q$3)=Matriz!$BH$54,CONCATENATE(Matriz!A54," - P1 I3"),"")</f>
        <v/>
      </c>
      <c r="R11" s="33" t="str">
        <f>IF(CONCATENATE(C$7,Q$3)=Matriz!$BH$126,CONCATENATE(Matriz!A126," - P1 I3"),"")</f>
        <v/>
      </c>
      <c r="S11" s="29" t="str">
        <f>IF(CONCATENATE(C$7,Q$3)=Matriz!$BH$198,CONCATENATE(Matriz!A198," - P1 I3"),"")</f>
        <v/>
      </c>
      <c r="T11" s="33" t="str">
        <f>IF(CONCATENATE(C$7,Q$3)=Matriz!$BH$270,CONCATENATE(Matriz!A270," - P1 I3"),"")</f>
        <v/>
      </c>
      <c r="U11" s="33" t="str">
        <f>IF(CONCATENATE(C$7,Q$3)=Matriz!$BH$342,CONCATENATE(Matriz!A342," - P1 I3"),"")</f>
        <v/>
      </c>
      <c r="V11" s="29" t="str">
        <f>IF(CONCATENATE(C$7,Q$3)=Matriz!$BH$414,CONCATENATE(Matriz!A414," - P1 I3"),"")</f>
        <v/>
      </c>
      <c r="W11" s="73" t="str">
        <f>IF(CONCATENATE(C$7,W$3)=Matriz!$BH$54,CONCATENATE(Matriz!A54," - P1 I4"),"")</f>
        <v/>
      </c>
      <c r="X11" s="34" t="str">
        <f>IF(CONCATENATE(C$7,W$3)=Matriz!$BH$126,CONCATENATE(Matriz!A126," - P1 I4"),"")</f>
        <v/>
      </c>
      <c r="Y11" s="30" t="str">
        <f>IF(CONCATENATE(C$7,W$3)=Matriz!$BH$198,CONCATENATE(Matriz!A198," - P1 I4"),"")</f>
        <v/>
      </c>
      <c r="Z11" s="34" t="str">
        <f>IF(CONCATENATE(C$7,W$3)=Matriz!$BH$270,CONCATENATE(Matriz!A270," - P1 I4"),"")</f>
        <v/>
      </c>
      <c r="AA11" s="34"/>
      <c r="AB11" s="30"/>
      <c r="AC11" s="73" t="str">
        <f>IF(CONCATENATE(C$7,AC$3)=Matriz!$BH$54,CONCATENATE(Matriz!A54," - P1 I5"),"")</f>
        <v/>
      </c>
      <c r="AD11" s="34" t="str">
        <f>IF(CONCATENATE(C$7,AC$3)=Matriz!$BH$126,CONCATENATE(Matriz!A126," - P1 I5"),"")</f>
        <v/>
      </c>
      <c r="AE11" s="34" t="str">
        <f>IF(CONCATENATE(C$7,AC$3)=Matriz!$BH$198,CONCATENATE(Matriz!A198," - P1 I5"),"")</f>
        <v/>
      </c>
      <c r="AF11" s="34"/>
      <c r="AG11" s="34"/>
      <c r="AH11" s="95"/>
      <c r="AI11" s="23"/>
      <c r="AK11" s="99"/>
      <c r="AL11" s="153"/>
      <c r="AM11" s="153"/>
      <c r="AN11" s="153"/>
      <c r="AO11" s="153"/>
      <c r="AP11" s="153"/>
      <c r="AQ11" s="153"/>
      <c r="AR11" s="153"/>
      <c r="AS11" s="153"/>
      <c r="AT11" s="153"/>
      <c r="AU11" s="99"/>
    </row>
    <row r="12" spans="2:47" ht="39.75" customHeight="1" x14ac:dyDescent="0.25">
      <c r="B12" s="703"/>
      <c r="C12" s="707"/>
      <c r="D12" s="722"/>
      <c r="E12" s="64" t="str">
        <f>IF(CONCATENATE(C$7,E$3)=Matriz!$BH$63,CONCATENATE(Matriz!A63," - P1 I1"),"")</f>
        <v/>
      </c>
      <c r="F12" s="28" t="str">
        <f>IF(CONCATENATE(C$7,E$3)=Matriz!$BH$135,CONCATENATE(Matriz!A135," - P1 I1"),"")</f>
        <v/>
      </c>
      <c r="G12" s="31" t="str">
        <f>IF(CONCATENATE(C$7,E$3)=Matriz!$BH$207,CONCATENATE(Matriz!A207," - P1 I1"),"")</f>
        <v/>
      </c>
      <c r="H12" s="31" t="str">
        <f>IF(CONCATENATE(C$7,E$3)=Matriz!$BH$279,CONCATENATE(Matriz!A279," - P1 I1"),"")</f>
        <v/>
      </c>
      <c r="I12" s="31" t="str">
        <f>IF(CONCATENATE(C$7,E$3)=Matriz!$BH$351,CONCATENATE(Matriz!A351," - P1 I1"),"")</f>
        <v/>
      </c>
      <c r="J12" s="31" t="str">
        <f>IF(CONCATENATE(C$7,E$3)=Matriz!$BH$423,CONCATENATE(Matriz!A423," - P1 I1"),"")</f>
        <v/>
      </c>
      <c r="K12" s="64" t="str">
        <f>IF(CONCATENATE(C$7,K$3)=Matriz!$BH$63,CONCATENATE(Matriz!A63," - P1 I2"),"")</f>
        <v/>
      </c>
      <c r="L12" s="28" t="str">
        <f>IF(CONCATENATE(C$7,K$3)=Matriz!$BH$135,CONCATENATE(Matriz!A135," - P1 I2"),"")</f>
        <v/>
      </c>
      <c r="M12" s="31" t="str">
        <f>IF(CONCATENATE(C$7,K$3)=Matriz!$BH$207,CONCATENATE(Matriz!A207," - P1 I2"),"")</f>
        <v/>
      </c>
      <c r="N12" s="31" t="str">
        <f>IF(CONCATENATE(C$7,K$3)=Matriz!$BH$279,CONCATENATE(Matriz!A279," - P1 I2"),"")</f>
        <v/>
      </c>
      <c r="O12" s="31" t="str">
        <f>IF(CONCATENATE(C$7,K$3)=Matriz!$BH$351,CONCATENATE(Matriz!A351," - P1 I2"),"")</f>
        <v/>
      </c>
      <c r="P12" s="31" t="str">
        <f>IF(CONCATENATE(C$7,K$3)=Matriz!$BH$423,CONCATENATE(Matriz!A423," - P1 I2"),"")</f>
        <v/>
      </c>
      <c r="Q12" s="67" t="str">
        <f>IF(CONCATENATE(C$7,Q$3)=Matriz!$BH$63,CONCATENATE(Matriz!A63," - P1 I3"),"")</f>
        <v/>
      </c>
      <c r="R12" s="29" t="str">
        <f>IF(CONCATENATE(C$7,Q$3)=Matriz!$BH$135,CONCATENATE(Matriz!A135," - P1 I3"),"")</f>
        <v/>
      </c>
      <c r="S12" s="29" t="str">
        <f>IF(CONCATENATE(C$7,Q$3)=Matriz!$BH$207,CONCATENATE(Matriz!A207," - P1 I3"),"")</f>
        <v/>
      </c>
      <c r="T12" s="33" t="str">
        <f>IF(CONCATENATE(C$7,Q$3)=Matriz!$BH$279,CONCATENATE(Matriz!A279," - P1 I3"),"")</f>
        <v/>
      </c>
      <c r="U12" s="29" t="str">
        <f>IF(CONCATENATE(C$7,Q$3)=Matriz!$BH$351,CONCATENATE(Matriz!A351," - P1 I3"),"")</f>
        <v/>
      </c>
      <c r="V12" s="29" t="str">
        <f>IF(CONCATENATE(C$7,Q$3)=Matriz!$BH$423,CONCATENATE(Matriz!A423," - P1 I3"),"")</f>
        <v/>
      </c>
      <c r="W12" s="73" t="str">
        <f>IF(CONCATENATE(C$7,W$3)=Matriz!$BH$63,CONCATENATE(Matriz!A63," - P1 I4"),"")</f>
        <v/>
      </c>
      <c r="X12" s="30" t="str">
        <f>IF(CONCATENATE(C$7,W$3)=Matriz!$BH$135,CONCATENATE(Matriz!A135," - P1 I4"),"")</f>
        <v/>
      </c>
      <c r="Y12" s="30" t="str">
        <f>IF(CONCATENATE(C$7,W$3)=Matriz!$BH$207,CONCATENATE(Matriz!A207," - P1 I4"),"")</f>
        <v/>
      </c>
      <c r="Z12" s="34" t="str">
        <f>IF(CONCATENATE(C$7,W$3)=Matriz!$BH$279,CONCATENATE(Matriz!A279," - P1 I4"),"")</f>
        <v/>
      </c>
      <c r="AA12" s="30"/>
      <c r="AB12" s="30"/>
      <c r="AC12" s="73" t="str">
        <f>IF(CONCATENATE(C$7,AC$3)=Matriz!$BH$63,CONCATENATE(Matriz!A63," - P1 I5"),"")</f>
        <v/>
      </c>
      <c r="AD12" s="30" t="str">
        <f>IF(CONCATENATE(C$7,AC$3)=Matriz!$BH$135,CONCATENATE(Matriz!A135," - P1 I5"),"")</f>
        <v/>
      </c>
      <c r="AE12" s="34" t="str">
        <f>IF(CONCATENATE(C$7,AC$3)=Matriz!$BH$207,CONCATENATE(Matriz!A207," - P1 I5"),"")</f>
        <v/>
      </c>
      <c r="AF12" s="34"/>
      <c r="AG12" s="34"/>
      <c r="AH12" s="95"/>
      <c r="AI12" s="23"/>
      <c r="AK12" s="99"/>
      <c r="AL12" s="153"/>
      <c r="AM12" s="153"/>
      <c r="AN12" s="153"/>
      <c r="AO12" s="153"/>
      <c r="AP12" s="153"/>
      <c r="AQ12" s="153"/>
      <c r="AR12" s="153"/>
      <c r="AS12" s="153"/>
      <c r="AT12" s="153"/>
      <c r="AU12" s="99"/>
    </row>
    <row r="13" spans="2:47" ht="39.75" customHeight="1" thickBot="1" x14ac:dyDescent="0.3">
      <c r="B13" s="703"/>
      <c r="C13" s="27"/>
      <c r="E13" s="64" t="str">
        <f>IF(CONCATENATE(C$7,E$3)=Matriz!$BH$72,CONCATENATE(Matriz!A72," - P1 I1"),"")</f>
        <v/>
      </c>
      <c r="F13" s="28" t="str">
        <f>IF(CONCATENATE(C$7,E$3)=Matriz!$BH$144,CONCATENATE(Matriz!A144," - P1 I1"),"")</f>
        <v/>
      </c>
      <c r="G13" s="31" t="str">
        <f>IF(CONCATENATE(C$7,E$3)=Matriz!$BH$216,CONCATENATE(Matriz!A216," - P1 I1"),"")</f>
        <v/>
      </c>
      <c r="H13" s="31" t="str">
        <f>IF(CONCATENATE(C$7,E$3)=Matriz!$BH$288,CONCATENATE(Matriz!A288," - P1 I1"),"")</f>
        <v/>
      </c>
      <c r="I13" s="31" t="str">
        <f>IF(CONCATENATE(C$7,E$3)=Matriz!$BH$360,CONCATENATE(Matriz!A360," - P1 I1"),"")</f>
        <v/>
      </c>
      <c r="J13" s="31" t="str">
        <f>IF(CONCATENATE(C$7,E$3)=Matriz!$BH$432,CONCATENATE(Matriz!A432," - P1 I1"),"")</f>
        <v/>
      </c>
      <c r="K13" s="111" t="str">
        <f>IF(CONCATENATE(C$7,K$3)=Matriz!$BH$72,CONCATENATE(Matriz!A72," - P1 I2"),"")</f>
        <v/>
      </c>
      <c r="L13" s="28" t="str">
        <f>IF(CONCATENATE(C$7,K$3)=Matriz!$BH$144,CONCATENATE(Matriz!A144," - P1 I2"),"")</f>
        <v/>
      </c>
      <c r="M13" s="31" t="str">
        <f>IF(CONCATENATE(C$7,K$3)=Matriz!$BH$216,CONCATENATE(Matriz!A216," - P1 I2"),"")</f>
        <v/>
      </c>
      <c r="N13" s="31" t="str">
        <f>IF(CONCATENATE(C$7,K$3)=Matriz!$BH$288,CONCATENATE(Matriz!A288," - P1 I2"),"")</f>
        <v/>
      </c>
      <c r="O13" s="31" t="str">
        <f>IF(CONCATENATE(C$7,K$3)=Matriz!$BH$360,CONCATENATE(Matriz!A360," - P1 I2"),"")</f>
        <v/>
      </c>
      <c r="P13" s="31" t="str">
        <f>IF(CONCATENATE(C$7,K$3)=Matriz!$BH$432,CONCATENATE(Matriz!A432," - P1 I2"),"")</f>
        <v/>
      </c>
      <c r="Q13" s="115" t="str">
        <f>IF(CONCATENATE(C$7,Q$3)=Matriz!$BH$72,CONCATENATE(Matriz!A72," - P1 I3"),"")</f>
        <v/>
      </c>
      <c r="R13" s="29" t="str">
        <f>IF(CONCATENATE(C$7,Q$3)=Matriz!$BH$144,CONCATENATE(Matriz!A144," - P1 I3"),"")</f>
        <v/>
      </c>
      <c r="S13" s="29" t="str">
        <f>IF(CONCATENATE(C$7,Q$3)=Matriz!$BH$216,CONCATENATE(Matriz!A216," - P1 I3"),"")</f>
        <v/>
      </c>
      <c r="T13" s="33" t="str">
        <f>IF(CONCATENATE(C$7,Q$3)=Matriz!$BH$288,CONCATENATE(Matriz!A288," - P1 I3"),"")</f>
        <v/>
      </c>
      <c r="U13" s="33" t="str">
        <f>IF(CONCATENATE(C$7,Q$3)=Matriz!$BH$360,CONCATENATE(Matriz!A360," - P1 I3"),"")</f>
        <v/>
      </c>
      <c r="V13" s="29" t="str">
        <f>IF(CONCATENATE(C$7,Q$3)=Matriz!$BH$432,CONCATENATE(Matriz!A432," - P1 I3"),"")</f>
        <v/>
      </c>
      <c r="W13" s="116" t="str">
        <f>IF(CONCATENATE(C$7,W$3)=Matriz!$BH$72,CONCATENATE(Matriz!A72," - P1 I4"),"")</f>
        <v/>
      </c>
      <c r="X13" s="30" t="str">
        <f>IF(CONCATENATE(C$7,W$3)=Matriz!$BH$144,CONCATENATE(Matriz!A144," - P1 I4"),"")</f>
        <v/>
      </c>
      <c r="Y13" s="30" t="str">
        <f>IF(CONCATENATE(C$7,W$3)=Matriz!$BH$216,CONCATENATE(Matriz!A216," - P1 I4"),"")</f>
        <v/>
      </c>
      <c r="Z13" s="34" t="str">
        <f>IF(CONCATENATE(C$7,W$3)=Matriz!$BH$288,CONCATENATE(Matriz!A288," - P1 I4"),"")</f>
        <v/>
      </c>
      <c r="AA13" s="34"/>
      <c r="AB13" s="30"/>
      <c r="AC13" s="116" t="str">
        <f>IF(CONCATENATE(C$7,AC$3)=Matriz!$BH$72,CONCATENATE(Matriz!A72," - P1 I5"),"")</f>
        <v/>
      </c>
      <c r="AD13" s="30" t="str">
        <f>IF(CONCATENATE(C$7,AC$3)=Matriz!$BH$144,CONCATENATE(Matriz!A144," - P1 I5"),"")</f>
        <v/>
      </c>
      <c r="AE13" s="34" t="str">
        <f>IF(CONCATENATE(C$7,AC$3)=Matriz!$BH$216,CONCATENATE(Matriz!A216," - P1 I5"),"")</f>
        <v/>
      </c>
      <c r="AF13" s="34"/>
      <c r="AG13" s="30"/>
      <c r="AH13" s="95"/>
      <c r="AI13" s="23"/>
      <c r="AK13" s="99"/>
      <c r="AL13" s="153"/>
      <c r="AM13" s="153"/>
      <c r="AN13" s="153"/>
      <c r="AO13" s="153"/>
      <c r="AP13" s="153"/>
      <c r="AQ13" s="153"/>
      <c r="AR13" s="153"/>
      <c r="AS13" s="153"/>
      <c r="AT13" s="153"/>
      <c r="AU13" s="99"/>
    </row>
    <row r="14" spans="2:47" ht="39.75" customHeight="1" x14ac:dyDescent="0.25">
      <c r="B14" s="703"/>
      <c r="E14" s="62" t="str">
        <f>IF(CONCATENATE(C$15,E$3)=Matriz!$BH$9,CONCATENATE(Matriz!A9," - P2 I1"),"")</f>
        <v/>
      </c>
      <c r="F14" s="63" t="str">
        <f>IF(CONCATENATE(C$15,E$3)=Matriz!$BH$81,CONCATENATE(Matriz!A81," - P2 I1"),"")</f>
        <v/>
      </c>
      <c r="G14" s="63" t="str">
        <f>IF(CONCATENATE(C$15,E$3)=Matriz!$BH$153,CONCATENATE(Matriz!A153," - P2 I1"),"")</f>
        <v/>
      </c>
      <c r="H14" s="63" t="str">
        <f>IF(CONCATENATE(C$15,E$3)=Matriz!$BH$225,CONCATENATE(Matriz!A225," - P2 I1"),"")</f>
        <v/>
      </c>
      <c r="I14" s="110" t="str">
        <f>IF(CONCATENATE(C$15,E$3)=Matriz!$BH$297,CONCATENATE(Matriz!A297," - P2 I1"),"")</f>
        <v/>
      </c>
      <c r="J14" s="110"/>
      <c r="K14" s="62" t="str">
        <f>IF(CONCATENATE(C$15,K$3)=Matriz!$BH$9,CONCATENATE(Matriz!A9," - P2 I2"),"")</f>
        <v/>
      </c>
      <c r="L14" s="63" t="str">
        <f>IF(CONCATENATE(C$15,K$3)=Matriz!$BH$81,CONCATENATE(Matriz!A81," - P2 I2"),"")</f>
        <v/>
      </c>
      <c r="M14" s="63" t="str">
        <f>IF(CONCATENATE(C$15,K$3)=Matriz!$BH$153,CONCATENATE(Matriz!A153," - P2 I2"),"")</f>
        <v/>
      </c>
      <c r="N14" s="63" t="str">
        <f>IF(CONCATENATE(C$15,K$3)=Matriz!$BH$225,CONCATENATE(Matriz!A225," - P2 I2"),"")</f>
        <v/>
      </c>
      <c r="O14" s="110" t="str">
        <f>IF(CONCATENATE(C$15,K$3)=Matriz!$BH$297,CONCATENATE(Matriz!A297," - P2 I2"),"")</f>
        <v/>
      </c>
      <c r="P14" s="63"/>
      <c r="Q14" s="65" t="str">
        <f>IF(CONCATENATE(C$15,Q$3)=Matriz!$BH$9,CONCATENATE(Matriz!A9," - P2 I3"),"")</f>
        <v/>
      </c>
      <c r="R14" s="112" t="str">
        <f>IF(CONCATENATE(C$15,Q$3)=Matriz!$BH$81,CONCATENATE(Matriz!A81," - P2 I3"),"")</f>
        <v/>
      </c>
      <c r="S14" s="66" t="str">
        <f>IF(CONCATENATE(C$15,Q$3)=Matriz!$BH$153,CONCATENATE(Matriz!A153," - P2 I3"),"")</f>
        <v/>
      </c>
      <c r="T14" s="66" t="str">
        <f>IF(CONCATENATE(C$15,Q$3)=Matriz!$BH$225,CONCATENATE(Matriz!A225," - P2 I3"),"")</f>
        <v/>
      </c>
      <c r="U14" s="112" t="str">
        <f>IF(CONCATENATE(C$15,Q$3)=Matriz!$BH$297,CONCATENATE(Matriz!A297," - P2 I3"),"")</f>
        <v/>
      </c>
      <c r="V14" s="66"/>
      <c r="W14" s="70" t="str">
        <f>IF(CONCATENATE(C$15,W$3)=Matriz!$BH$9,CONCATENATE(Matriz!A9," - P2 I4"),"")</f>
        <v/>
      </c>
      <c r="X14" s="113" t="str">
        <f>IF(CONCATENATE(C$15,W$3)=Matriz!$BH$81,CONCATENATE(Matriz!A81," - P2 I4"),"")</f>
        <v/>
      </c>
      <c r="Y14" s="71" t="str">
        <f>IF(CONCATENATE(C$15,W$3)=Matriz!$BH$153,CONCATENATE(Matriz!A153," - P2 I4"),"")</f>
        <v/>
      </c>
      <c r="Z14" s="71" t="str">
        <f>IF(CONCATENATE(C$15,W$3)=Matriz!$BH$225,CONCATENATE(Matriz!A225," - P2 I4"),"")</f>
        <v/>
      </c>
      <c r="AA14" s="113" t="str">
        <f>IF(CONCATENATE(C$15,W$3)=Matriz!$BH$297,CONCATENATE(Matriz!A297," - P2 I4"),"")</f>
        <v/>
      </c>
      <c r="AB14" s="71"/>
      <c r="AC14" s="84" t="str">
        <f>IF(CONCATENATE(C$15,AC$3)=Matriz!$BH$9,CONCATENATE(Matriz!A9," - P2 I5"),"")</f>
        <v/>
      </c>
      <c r="AD14" s="117" t="str">
        <f>IF(CONCATENATE(C$15,AC$3)=Matriz!$BH$81,CONCATENATE(Matriz!A81," - P2 I5"),"")</f>
        <v/>
      </c>
      <c r="AE14" s="117" t="str">
        <f>IF(CONCATENATE(C$15,AC$3)=Matriz!$BH$153,CONCATENATE(Matriz!A153," - P2 I5"),"")</f>
        <v/>
      </c>
      <c r="AF14" s="117" t="str">
        <f>IF(CONCATENATE(C$15,AC$3)=Matriz!$BH$225,CONCATENATE(Matriz!A225," - P2 I5"),"")</f>
        <v/>
      </c>
      <c r="AG14" s="85" t="str">
        <f>IF(CONCATENATE(C$15,AC$3)=Matriz!$BH$297,CONCATENATE(Matriz!A297," - P2 I5"),"")</f>
        <v/>
      </c>
      <c r="AH14" s="96"/>
      <c r="AI14" s="23"/>
      <c r="AK14" s="99"/>
      <c r="AL14" s="99"/>
      <c r="AM14" s="99"/>
      <c r="AN14" s="152"/>
      <c r="AO14" s="152"/>
      <c r="AP14" s="152"/>
      <c r="AQ14" s="152"/>
      <c r="AR14" s="99"/>
      <c r="AS14" s="99"/>
      <c r="AT14" s="99"/>
      <c r="AU14" s="99"/>
    </row>
    <row r="15" spans="2:47" ht="39.75" customHeight="1" x14ac:dyDescent="0.25">
      <c r="B15" s="703"/>
      <c r="C15" s="707">
        <v>2</v>
      </c>
      <c r="D15" s="721" t="s">
        <v>82</v>
      </c>
      <c r="E15" s="64" t="str">
        <f>IF(CONCATENATE(C$15,E$3)=Matriz!$BH$18,CONCATENATE(Matriz!A18," - P2 I1"),"")</f>
        <v/>
      </c>
      <c r="F15" s="28" t="str">
        <f>IF(CONCATENATE(C$15,E$3)=Matriz!$BH$90,CONCATENATE(Matriz!A90," - P2 I1"),"")</f>
        <v/>
      </c>
      <c r="G15" s="28" t="str">
        <f>IF(CONCATENATE(C$15,E$3)=Matriz!$BH$162,CONCATENATE(Matriz!A162," - P2 I1"),"")</f>
        <v/>
      </c>
      <c r="H15" s="28" t="str">
        <f>IF(CONCATENATE(C$15,E$3)=Matriz!$BH$234,CONCATENATE(Matriz!A234," - P2 I1"),"")</f>
        <v/>
      </c>
      <c r="I15" s="28" t="str">
        <f>IF(CONCATENATE(C$15,E$3)=Matriz!$BH$306,CONCATENATE(Matriz!A306," - P2 I1"),"")</f>
        <v/>
      </c>
      <c r="J15" s="31"/>
      <c r="K15" s="64" t="str">
        <f>IF(CONCATENATE(C$15,K$3)=Matriz!$BH$18,CONCATENATE(Matriz!A18," - P2 I2"),"")</f>
        <v/>
      </c>
      <c r="L15" s="28" t="str">
        <f>IF(CONCATENATE(C$15,K$3)=Matriz!$BH$90,CONCATENATE(Matriz!A90," - P2 I2"),"")</f>
        <v/>
      </c>
      <c r="M15" s="31" t="str">
        <f>IF(CONCATENATE(C$15,K$3)=Matriz!$BH$162,CONCATENATE(Matriz!A162," - P2 I2"),"")</f>
        <v/>
      </c>
      <c r="N15" s="28" t="str">
        <f>IF(CONCATENATE(C$15,K$3)=Matriz!$BH$234,CONCATENATE(Matriz!A234," - P2 I2"),"")</f>
        <v/>
      </c>
      <c r="O15" s="28" t="str">
        <f>IF(CONCATENATE(C$15,K$3)=Matriz!$BH$306,CONCATENATE(Matriz!A306," - P2 I2"),"")</f>
        <v/>
      </c>
      <c r="P15" s="28"/>
      <c r="Q15" s="67" t="str">
        <f>IF(CONCATENATE(C$15,Q$3)=Matriz!$BH$18,CONCATENATE(Matriz!A18," - P2 I3"),"")</f>
        <v/>
      </c>
      <c r="R15" s="29" t="str">
        <f>IF(CONCATENATE(C$15,Q$3)=Matriz!$BH$90,CONCATENATE(Matriz!A90," - P2 I3"),"")</f>
        <v/>
      </c>
      <c r="S15" s="33" t="str">
        <f>IF(CONCATENATE(C$15,Q$3)=Matriz!$BH$162,CONCATENATE(Matriz!A162," - P2 I3"),"")</f>
        <v/>
      </c>
      <c r="T15" s="29" t="str">
        <f>IF(CONCATENATE(C$15,Q$3)=Matriz!$BH$234,CONCATENATE(Matriz!A234," - P2 I3"),"")</f>
        <v/>
      </c>
      <c r="U15" s="29" t="str">
        <f>IF(CONCATENATE(C$15,Q$3)=Matriz!$BH$306,CONCATENATE(Matriz!A306," - P2 I3"),"")</f>
        <v/>
      </c>
      <c r="V15" s="29"/>
      <c r="W15" s="73" t="str">
        <f>IF(CONCATENATE(C$15,W$3)=Matriz!$BH$18,CONCATENATE(Matriz!A18," - P2 I4"),"")</f>
        <v/>
      </c>
      <c r="X15" s="30" t="str">
        <f>IF(CONCATENATE(C$15,W$3)=Matriz!$BH$90,CONCATENATE(Matriz!A90," - P2 I4"),"")</f>
        <v/>
      </c>
      <c r="Y15" s="34" t="str">
        <f>IF(CONCATENATE(C$15,W$3)=Matriz!$BH$162,CONCATENATE(Matriz!A162," - P2 I4"),"")</f>
        <v/>
      </c>
      <c r="Z15" s="30" t="str">
        <f>IF(CONCATENATE(C$15,W$3)=Matriz!$BH$234,CONCATENATE(Matriz!A234," - P2 I4"),"")</f>
        <v/>
      </c>
      <c r="AA15" s="30" t="str">
        <f>IF(CONCATENATE(C$15,W$3)=Matriz!$BH$306,CONCATENATE(Matriz!A306," - P2 I4"),"")</f>
        <v/>
      </c>
      <c r="AB15" s="30"/>
      <c r="AC15" s="87" t="str">
        <f>IF(CONCATENATE(C$15,AC$3)=Matriz!$BH$18,CONCATENATE(Matriz!A18," - P2 I5"),"")</f>
        <v/>
      </c>
      <c r="AD15" s="32" t="str">
        <f>IF(CONCATENATE(C$15,AC$3)=Matriz!$BH$90,CONCATENATE(Matriz!A90," - P2 I5"),"")</f>
        <v/>
      </c>
      <c r="AE15" s="35" t="str">
        <f>IF(CONCATENATE(C$15,AC$3)=Matriz!$BH$162,CONCATENATE(Matriz!A162," - P2 I5"),"")</f>
        <v/>
      </c>
      <c r="AF15" s="32" t="str">
        <f>IF(CONCATENATE(C$15,AC$3)=Matriz!$BH$234,CONCATENATE(Matriz!A234," - P2 I5"),"")</f>
        <v/>
      </c>
      <c r="AG15" s="32" t="str">
        <f>IF(CONCATENATE(C$15,AC$3)=Matriz!$BH$306,CONCATENATE(Matriz!A306," - P2 I5"),"")</f>
        <v/>
      </c>
      <c r="AH15" s="97"/>
      <c r="AI15" s="23"/>
      <c r="AK15" s="99"/>
      <c r="AL15" s="153"/>
      <c r="AM15" s="153"/>
      <c r="AN15" s="152"/>
      <c r="AO15" s="152"/>
      <c r="AP15" s="152"/>
      <c r="AQ15" s="152"/>
      <c r="AR15" s="153"/>
      <c r="AS15" s="153"/>
      <c r="AT15" s="99"/>
      <c r="AU15" s="99"/>
    </row>
    <row r="16" spans="2:47" ht="39.75" customHeight="1" x14ac:dyDescent="0.25">
      <c r="B16" s="703"/>
      <c r="C16" s="707"/>
      <c r="D16" s="721"/>
      <c r="E16" s="64" t="str">
        <f>IF(CONCATENATE(C$15,E$3)=Matriz!$BH$27,CONCATENATE(Matriz!A27," - P2 I1"),"")</f>
        <v/>
      </c>
      <c r="F16" s="28" t="str">
        <f>IF(CONCATENATE(C$15,E$3)=Matriz!$BH$99,CONCATENATE(Matriz!A99," - P2 I1"),"")</f>
        <v/>
      </c>
      <c r="G16" s="28" t="str">
        <f>IF(CONCATENATE(C$15,E$3)=Matriz!$BH$171,CONCATENATE(Matriz!A171," - P2 I1"),"")</f>
        <v/>
      </c>
      <c r="H16" s="28" t="str">
        <f>IF(CONCATENATE(C$15,E$3)=Matriz!$BH$243,CONCATENATE(Matriz!A243," - P2 I1"),"")</f>
        <v/>
      </c>
      <c r="I16" s="28" t="str">
        <f>IF(CONCATENATE(C$15,E$3)=Matriz!$BH$315,CONCATENATE(Matriz!A315," - P2 I1"),"")</f>
        <v/>
      </c>
      <c r="J16" s="31"/>
      <c r="K16" s="64" t="str">
        <f>IF(CONCATENATE(C$15,K$3)=Matriz!$BH$27,CONCATENATE(Matriz!A27," - P2 I2"),"")</f>
        <v/>
      </c>
      <c r="L16" s="28" t="str">
        <f>IF(CONCATENATE(C$15,K$3)=Matriz!$BH$99,CONCATENATE(Matriz!A99," - P2 I2"),"")</f>
        <v/>
      </c>
      <c r="M16" s="31" t="str">
        <f>IF(CONCATENATE(C$15,K$3)=Matriz!$BH$171,CONCATENATE(Matriz!A171," - P2 I2"),"")</f>
        <v/>
      </c>
      <c r="N16" s="28" t="str">
        <f>IF(CONCATENATE(C$15,K$3)=Matriz!$BH$243,CONCATENATE(Matriz!A243," - P2 I2"),"")</f>
        <v/>
      </c>
      <c r="O16" s="28" t="str">
        <f>IF(CONCATENATE(C$15,K$3)=Matriz!$BH$315,CONCATENATE(Matriz!A315," - P2 I2"),"")</f>
        <v/>
      </c>
      <c r="P16" s="28"/>
      <c r="Q16" s="67" t="str">
        <f>IF(CONCATENATE(C$15,Q$3)=Matriz!$BH$27,CONCATENATE(Matriz!A27," - P2 I3"),"")</f>
        <v/>
      </c>
      <c r="R16" s="29" t="str">
        <f>IF(CONCATENATE(C$15,Q$3)=Matriz!$BH$99,CONCATENATE(Matriz!A99," - P2 I3"),"")</f>
        <v/>
      </c>
      <c r="S16" s="33" t="str">
        <f>IF(CONCATENATE(C$15,Q$3)=Matriz!$BH$171,CONCATENATE(Matriz!A171," - P2 I3"),"")</f>
        <v/>
      </c>
      <c r="T16" s="29" t="str">
        <f>IF(CONCATENATE(C$15,Q$3)=Matriz!$BH$243,CONCATENATE(Matriz!A243," - P2 I3"),"")</f>
        <v/>
      </c>
      <c r="U16" s="29" t="str">
        <f>IF(CONCATENATE(C$15,Q$3)=Matriz!$BH$315,CONCATENATE(Matriz!A315," - P2 I3"),"")</f>
        <v/>
      </c>
      <c r="V16" s="29"/>
      <c r="W16" s="73" t="str">
        <f>IF(CONCATENATE(C$15,W$3)=Matriz!$BH$27,CONCATENATE(Matriz!A27," - P2 I4"),"")</f>
        <v/>
      </c>
      <c r="X16" s="30" t="str">
        <f>IF(CONCATENATE(C$15,W$3)=Matriz!$BH$99,CONCATENATE(Matriz!A99," - P2 I4"),"")</f>
        <v/>
      </c>
      <c r="Y16" s="34" t="str">
        <f>IF(CONCATENATE(C$15,W$3)=Matriz!$BH$171,CONCATENATE(Matriz!A171," - P2 I4"),"")</f>
        <v/>
      </c>
      <c r="Z16" s="30" t="str">
        <f>IF(CONCATENATE(C$15,W$3)=Matriz!$BH$243,CONCATENATE(Matriz!A243," - P2 I4"),"")</f>
        <v/>
      </c>
      <c r="AA16" s="30" t="str">
        <f>IF(CONCATENATE(C$15,W$3)=Matriz!$BH$315,CONCATENATE(Matriz!A315," - P2 I4"),"")</f>
        <v/>
      </c>
      <c r="AB16" s="30"/>
      <c r="AC16" s="87" t="str">
        <f>IF(CONCATENATE(C$15,AC$3)=Matriz!$BH$27,CONCATENATE(Matriz!A27," - P2 I5"),"")</f>
        <v/>
      </c>
      <c r="AD16" s="32" t="str">
        <f>IF(CONCATENATE(C$15,AC$3)=Matriz!$BH$99,CONCATENATE(Matriz!A99," - P2 I5"),"")</f>
        <v/>
      </c>
      <c r="AE16" s="35" t="str">
        <f>IF(CONCATENATE(C$15,AC$3)=Matriz!$BH$171,CONCATENATE(Matriz!A171," - P2 I5"),"")</f>
        <v/>
      </c>
      <c r="AF16" s="32" t="str">
        <f>IF(CONCATENATE(C$15,AC$3)=Matriz!$BH$243,CONCATENATE(Matriz!A243," - P2 I5"),"")</f>
        <v/>
      </c>
      <c r="AG16" s="32" t="str">
        <f>IF(CONCATENATE(C$15,AC$3)=Matriz!$BH$315,CONCATENATE(Matriz!A315," - P2 I5"),"")</f>
        <v/>
      </c>
      <c r="AH16" s="97"/>
      <c r="AI16" s="23"/>
      <c r="AK16" s="99"/>
      <c r="AL16" s="153"/>
      <c r="AM16" s="153"/>
      <c r="AN16" s="152"/>
      <c r="AO16" s="152"/>
      <c r="AP16" s="152"/>
      <c r="AQ16" s="152"/>
      <c r="AR16" s="153"/>
      <c r="AS16" s="153"/>
      <c r="AT16" s="99"/>
      <c r="AU16" s="99"/>
    </row>
    <row r="17" spans="2:47" ht="39.75" customHeight="1" x14ac:dyDescent="0.25">
      <c r="B17" s="703"/>
      <c r="C17" s="707"/>
      <c r="D17" s="721"/>
      <c r="E17" s="64" t="str">
        <f>IF(CONCATENATE(C$15,E$3)=Matriz!$BH$36,CONCATENATE(Matriz!A36," - P2 I1"),"")</f>
        <v/>
      </c>
      <c r="F17" s="28" t="str">
        <f>IF(CONCATENATE(C$15,E$3)=Matriz!$BH$108,CONCATENATE(Matriz!A108," - P2 I1"),"")</f>
        <v/>
      </c>
      <c r="G17" s="28" t="str">
        <f>IF(CONCATENATE(C$15,E$3)=Matriz!$BH$180,CONCATENATE(Matriz!A180," - P2 I1"),"")</f>
        <v/>
      </c>
      <c r="H17" s="28" t="str">
        <f>IF(CONCATENATE(C$15,E$3)=Matriz!$BH$252,CONCATENATE(Matriz!A252," - P2 I1"),"")</f>
        <v/>
      </c>
      <c r="I17" s="28" t="str">
        <f>IF(CONCATENATE(C$15,E$3)=Matriz!$BH$324,CONCATENATE(Matriz!A324," - P2 I1"),"")</f>
        <v/>
      </c>
      <c r="J17" s="31"/>
      <c r="K17" s="64" t="str">
        <f>IF(CONCATENATE(C$15,K$3)=Matriz!$BH$36,CONCATENATE(Matriz!A36," - P2 I2"),"")</f>
        <v/>
      </c>
      <c r="L17" s="28" t="str">
        <f>IF(CONCATENATE(C$15,K$3)=Matriz!$BH$108,CONCATENATE(Matriz!A108," - P2 I2"),"")</f>
        <v/>
      </c>
      <c r="M17" s="28" t="str">
        <f>IF(CONCATENATE(C$15,K$3)=Matriz!$BH$180,CONCATENATE(Matriz!A180," - P2 I2"),"")</f>
        <v/>
      </c>
      <c r="N17" s="28" t="str">
        <f>IF(CONCATENATE(C$15,K$3)=Matriz!$BH$252,CONCATENATE(Matriz!A252," - P2 I2"),"")</f>
        <v/>
      </c>
      <c r="O17" s="28" t="str">
        <f>IF(CONCATENATE(C$15,K$3)=Matriz!$BH$324,CONCATENATE(Matriz!A324," - P2 I2"),"")</f>
        <v/>
      </c>
      <c r="P17" s="28"/>
      <c r="Q17" s="67" t="str">
        <f>IF(CONCATENATE(C$15,Q$3)=Matriz!$BH$36,CONCATENATE(Matriz!A36," - P2 I3"),"")</f>
        <v/>
      </c>
      <c r="R17" s="29" t="str">
        <f>IF(CONCATENATE(C$15,Q$3)=Matriz!$BH$108,CONCATENATE(Matriz!A108," - P2 I3"),"")</f>
        <v/>
      </c>
      <c r="S17" s="29" t="str">
        <f>IF(CONCATENATE(C$15,Q$3)=Matriz!$BH$180,CONCATENATE(Matriz!A180," - P2 I3"),"")</f>
        <v/>
      </c>
      <c r="T17" s="29" t="str">
        <f>IF(CONCATENATE(C$15,Q$3)=Matriz!$BH$252,CONCATENATE(Matriz!A252," - P2 I3"),"")</f>
        <v/>
      </c>
      <c r="U17" s="29" t="str">
        <f>IF(CONCATENATE(C$15,Q$3)=Matriz!$BH$324,CONCATENATE(Matriz!A324," - P2 I3"),"")</f>
        <v/>
      </c>
      <c r="V17" s="29"/>
      <c r="W17" s="73" t="str">
        <f>IF(CONCATENATE(C$15,W$3)=Matriz!$BH$36,CONCATENATE(Matriz!A36," - P2 I4"),"")</f>
        <v/>
      </c>
      <c r="X17" s="30" t="str">
        <f>IF(CONCATENATE(C$15,W$3)=Matriz!$BH$108,CONCATENATE(Matriz!A108," - P2 I4"),"")</f>
        <v/>
      </c>
      <c r="Y17" s="30" t="str">
        <f>IF(CONCATENATE(C$15,W$3)=Matriz!$BH$180,CONCATENATE(Matriz!A180," - P2 I4"),"")</f>
        <v/>
      </c>
      <c r="Z17" s="30" t="str">
        <f>IF(CONCATENATE(C$15,W$3)=Matriz!$BH$252,CONCATENATE(Matriz!A252," - P2 I4"),"")</f>
        <v/>
      </c>
      <c r="AA17" s="30" t="str">
        <f>IF(CONCATENATE(C$15,W$3)=Matriz!$BH$324,CONCATENATE(Matriz!A324," - P2 I4"),"")</f>
        <v/>
      </c>
      <c r="AB17" s="30"/>
      <c r="AC17" s="87" t="str">
        <f>IF(CONCATENATE(C$15,AC$3)=Matriz!$BH$36,CONCATENATE(Matriz!A36," - P2 I5"),"")</f>
        <v/>
      </c>
      <c r="AD17" s="32" t="str">
        <f>IF(CONCATENATE(C$15,AC$3)=Matriz!$BH$108,CONCATENATE(Matriz!A108," - P2 I5"),"")</f>
        <v/>
      </c>
      <c r="AE17" s="35" t="str">
        <f>IF(CONCATENATE(C$15,AC$3)=Matriz!$BH$180,CONCATENATE(Matriz!A180," - P2 I5"),"")</f>
        <v/>
      </c>
      <c r="AF17" s="32" t="str">
        <f>IF(CONCATENATE(C$15,AC$3)=Matriz!$BH$252,CONCATENATE(Matriz!A252," - P2 I5"),"")</f>
        <v/>
      </c>
      <c r="AG17" s="32" t="str">
        <f>IF(CONCATENATE(C$15,AC$3)=Matriz!$BH$324,CONCATENATE(Matriz!A324," - P2 I5"),"")</f>
        <v/>
      </c>
      <c r="AH17" s="97"/>
      <c r="AI17" s="23"/>
      <c r="AK17" s="99"/>
      <c r="AL17" s="153"/>
      <c r="AM17" s="153"/>
      <c r="AN17" s="152"/>
      <c r="AO17" s="152"/>
      <c r="AP17" s="152"/>
      <c r="AQ17" s="152"/>
      <c r="AR17" s="153"/>
      <c r="AS17" s="153"/>
      <c r="AT17" s="99"/>
      <c r="AU17" s="99"/>
    </row>
    <row r="18" spans="2:47" ht="39.75" customHeight="1" x14ac:dyDescent="0.25">
      <c r="B18" s="703"/>
      <c r="C18" s="707"/>
      <c r="D18" s="721"/>
      <c r="E18" s="64" t="str">
        <f>IF(CONCATENATE(C$15,E$3)=Matriz!$BH$45,CONCATENATE(Matriz!A45," - P2 I1"),"")</f>
        <v/>
      </c>
      <c r="F18" s="28" t="str">
        <f>IF(CONCATENATE(C$15,E$3)=Matriz!$BH$117,CONCATENATE(Matriz!A117," - P2 I1"),"")</f>
        <v/>
      </c>
      <c r="G18" s="31" t="str">
        <f>IF(CONCATENATE(C$15,E$3)=Matriz!$BH$189,CONCATENATE(Matriz!A189," - P2 I1"),"")</f>
        <v/>
      </c>
      <c r="H18" s="31" t="str">
        <f>IF(CONCATENATE(C$15,E$3)=Matriz!$BH$261,CONCATENATE(Matriz!A261," - P2 I1"),"")</f>
        <v/>
      </c>
      <c r="I18" s="28" t="str">
        <f>IF(CONCATENATE(C$15,E$3)=Matriz!$BH$333,CONCATENATE(Matriz!A333," - P2 I1"),"")</f>
        <v/>
      </c>
      <c r="J18" s="31"/>
      <c r="K18" s="64" t="str">
        <f>IF(CONCATENATE(C$15,K$3)=Matriz!$BH$45,CONCATENATE(Matriz!A45," - P2 I2"),"")</f>
        <v/>
      </c>
      <c r="L18" s="31" t="str">
        <f>IF(CONCATENATE(C$15,K$3)=Matriz!$BH$117,CONCATENATE(Matriz!A117," - P2 I2"),"")</f>
        <v/>
      </c>
      <c r="M18" s="28" t="str">
        <f>IF(CONCATENATE(C$15,K$3)=Matriz!$BH$189,CONCATENATE(Matriz!A189," - P2 I2"),"")</f>
        <v/>
      </c>
      <c r="N18" s="31" t="str">
        <f>IF(CONCATENATE(C$15,K$3)=Matriz!$BH$261,CONCATENATE(Matriz!A261," - P2 I2"),"")</f>
        <v/>
      </c>
      <c r="O18" s="31" t="str">
        <f>IF(CONCATENATE(C$15,K$3)=Matriz!$BH$333,CONCATENATE(Matriz!A333," - P2 I2"),"")</f>
        <v/>
      </c>
      <c r="P18" s="28"/>
      <c r="Q18" s="67" t="str">
        <f>IF(CONCATENATE(C$15,Q$3)=Matriz!$BH$45,CONCATENATE(Matriz!A45," - P2 I3"),"")</f>
        <v/>
      </c>
      <c r="R18" s="33" t="str">
        <f>IF(CONCATENATE(C$15,Q$3)=Matriz!$BH$117,CONCATENATE(Matriz!A117," - P2 I3"),"")</f>
        <v/>
      </c>
      <c r="S18" s="29" t="str">
        <f>IF(CONCATENATE(C$15,Q$3)=Matriz!$BH$189,CONCATENATE(Matriz!A189," - P2 I3"),"")</f>
        <v/>
      </c>
      <c r="T18" s="33" t="str">
        <f>IF(CONCATENATE(C$15,Q$3)=Matriz!$BH$261,CONCATENATE(Matriz!A261," - P2 I3"),"")</f>
        <v/>
      </c>
      <c r="U18" s="33" t="str">
        <f>IF(CONCATENATE(C$15,Q$3)=Matriz!$BH$333,CONCATENATE(Matriz!A333," - P2 I3"),"")</f>
        <v/>
      </c>
      <c r="V18" s="29"/>
      <c r="W18" s="73" t="str">
        <f>IF(CONCATENATE(C$15,W$3)=Matriz!$BH$45,CONCATENATE(Matriz!A45," - P2 I4"),"")</f>
        <v/>
      </c>
      <c r="X18" s="34" t="str">
        <f>IF(CONCATENATE(C$15,W$3)=Matriz!$BH$117,CONCATENATE(Matriz!A117," - P2 I4"),"")</f>
        <v/>
      </c>
      <c r="Y18" s="30" t="str">
        <f>IF(CONCATENATE(C$15,W$3)=Matriz!$BH$189,CONCATENATE(Matriz!A189," - P2 I4"),"")</f>
        <v/>
      </c>
      <c r="Z18" s="34" t="str">
        <f>IF(CONCATENATE(C$15,W$3)=Matriz!$BH$261,CONCATENATE(Matriz!A261," - P2 I4"),"")</f>
        <v/>
      </c>
      <c r="AA18" s="34" t="str">
        <f>IF(CONCATENATE(C$15,W$3)=Matriz!$BH$333,CONCATENATE(Matriz!A333," - P2 I4"),"")</f>
        <v/>
      </c>
      <c r="AB18" s="30"/>
      <c r="AC18" s="87" t="str">
        <f>IF(CONCATENATE(C$15,AC$3)=Matriz!$BH$45,CONCATENATE(Matriz!A45," - P2 I5"),"")</f>
        <v/>
      </c>
      <c r="AD18" s="35" t="str">
        <f>IF(CONCATENATE(C$15,AC$3)=Matriz!$BH$117,CONCATENATE(Matriz!A117," - P2 I5"),"")</f>
        <v/>
      </c>
      <c r="AE18" s="35" t="str">
        <f>IF(CONCATENATE(C$15,AC$3)=Matriz!$BH$189,CONCATENATE(Matriz!A189," - P2 I5"),"")</f>
        <v/>
      </c>
      <c r="AF18" s="35" t="str">
        <f>IF(CONCATENATE(C$15,AC$3)=Matriz!$BH$261,CONCATENATE(Matriz!A261," - P2 I5"),"")</f>
        <v/>
      </c>
      <c r="AG18" s="32" t="str">
        <f>IF(CONCATENATE(C$15,AC$3)=Matriz!$BH$333,CONCATENATE(Matriz!A333," - P2 I5"),"")</f>
        <v/>
      </c>
      <c r="AH18" s="97"/>
      <c r="AI18" s="23"/>
      <c r="AK18" s="99"/>
      <c r="AL18" s="153"/>
      <c r="AM18" s="153"/>
      <c r="AN18" s="152"/>
      <c r="AO18" s="152"/>
      <c r="AP18" s="152"/>
      <c r="AQ18" s="152"/>
      <c r="AR18" s="153"/>
      <c r="AS18" s="153"/>
      <c r="AT18" s="99"/>
      <c r="AU18" s="99"/>
    </row>
    <row r="19" spans="2:47" ht="39.75" customHeight="1" x14ac:dyDescent="0.25">
      <c r="B19" s="703"/>
      <c r="C19" s="707"/>
      <c r="D19" s="721"/>
      <c r="E19" s="64" t="str">
        <f>IF(CONCATENATE(C$15,E$3)=Matriz!$BH$54,CONCATENATE(Matriz!A54," - P2 I1"),"")</f>
        <v/>
      </c>
      <c r="F19" s="28" t="str">
        <f>IF(CONCATENATE(C$15,E$3)=Matriz!$BH$126,CONCATENATE(Matriz!A126," - P2 I1"),"")</f>
        <v/>
      </c>
      <c r="G19" s="31" t="str">
        <f>IF(CONCATENATE(C$15,E$3)=Matriz!$BH$198,CONCATENATE(Matriz!A198," - P2 I1"),"")</f>
        <v/>
      </c>
      <c r="H19" s="31" t="str">
        <f>IF(CONCATENATE(C$15,E$3)=Matriz!$BH$270,CONCATENATE(Matriz!A270," - P2 I1"),"")</f>
        <v/>
      </c>
      <c r="I19" s="28" t="str">
        <f>IF(CONCATENATE(C$15,E$3)=Matriz!$BH$342,CONCATENATE(Matriz!A342," - P2 I1"),"")</f>
        <v/>
      </c>
      <c r="J19" s="31"/>
      <c r="K19" s="64" t="str">
        <f>IF(CONCATENATE(C$15,K$3)=Matriz!$BH$54,CONCATENATE(Matriz!A54," - P2 I2"),"")</f>
        <v/>
      </c>
      <c r="L19" s="31" t="str">
        <f>IF(CONCATENATE(C$15,K$3)=Matriz!$BH$126,CONCATENATE(Matriz!A126," - P2 I2"),"")</f>
        <v/>
      </c>
      <c r="M19" s="28" t="str">
        <f>IF(CONCATENATE(C$15,K$3)=Matriz!$BH$198,CONCATENATE(Matriz!A198," - P2 I2"),"")</f>
        <v/>
      </c>
      <c r="N19" s="31" t="str">
        <f>IF(CONCATENATE(C$15,K$3)=Matriz!$BH$270,CONCATENATE(Matriz!A270," - P2 I2"),"")</f>
        <v/>
      </c>
      <c r="O19" s="31" t="str">
        <f>IF(CONCATENATE(C$15,K$3)=Matriz!$BH$342,CONCATENATE(Matriz!A342," - P2 I2"),"")</f>
        <v/>
      </c>
      <c r="P19" s="28"/>
      <c r="Q19" s="67" t="str">
        <f>IF(CONCATENATE(C$15,Q$3)=Matriz!$BH$54,CONCATENATE(Matriz!A54," - P2 I3"),"")</f>
        <v/>
      </c>
      <c r="R19" s="33" t="str">
        <f>IF(CONCATENATE(C$15,Q$3)=Matriz!$BH$126,CONCATENATE(Matriz!A126," - P2 I3"),"")</f>
        <v/>
      </c>
      <c r="S19" s="29" t="str">
        <f>IF(CONCATENATE(C$15,Q$3)=Matriz!$BH$198,CONCATENATE(Matriz!A198," - P2 I3"),"")</f>
        <v/>
      </c>
      <c r="T19" s="33" t="str">
        <f>IF(CONCATENATE(C$15,Q$3)=Matriz!$BH$270,CONCATENATE(Matriz!A270," - P2 I3"),"")</f>
        <v/>
      </c>
      <c r="U19" s="33" t="str">
        <f>IF(CONCATENATE(C$15,Q$3)=Matriz!$BH$342,CONCATENATE(Matriz!A342," - P2 I3"),"")</f>
        <v/>
      </c>
      <c r="V19" s="29"/>
      <c r="W19" s="73" t="str">
        <f>IF(CONCATENATE(C$15,W$3)=Matriz!$BH$54,CONCATENATE(Matriz!A54," - P2 I4"),"")</f>
        <v/>
      </c>
      <c r="X19" s="34" t="str">
        <f>IF(CONCATENATE(C$15,W$3)=Matriz!$BH$126,CONCATENATE(Matriz!A126," - P2 I4"),"")</f>
        <v/>
      </c>
      <c r="Y19" s="30" t="str">
        <f>IF(CONCATENATE(C$15,W$3)=Matriz!$BH$198,CONCATENATE(Matriz!A198," - P2 I4"),"")</f>
        <v/>
      </c>
      <c r="Z19" s="34" t="str">
        <f>IF(CONCATENATE(C$15,W$3)=Matriz!$BH$270,CONCATENATE(Matriz!A270," - P2 I4"),"")</f>
        <v/>
      </c>
      <c r="AA19" s="34" t="str">
        <f>IF(CONCATENATE(C$15,W$3)=Matriz!$BH$342,CONCATENATE(Matriz!A342," - P2 I4"),"")</f>
        <v/>
      </c>
      <c r="AB19" s="30"/>
      <c r="AC19" s="87" t="str">
        <f>IF(CONCATENATE(C$15,AC$3)=Matriz!$BH$54,CONCATENATE(Matriz!A54," - P2 I5"),"")</f>
        <v/>
      </c>
      <c r="AD19" s="35" t="str">
        <f>IF(CONCATENATE(C$15,AC$3)=Matriz!$BH$126,CONCATENATE(Matriz!A126," - P2 I5"),"")</f>
        <v/>
      </c>
      <c r="AE19" s="35" t="str">
        <f>IF(CONCATENATE(C$15,AC$3)=Matriz!$BH$198,CONCATENATE(Matriz!A198," - P2 I5"),"")</f>
        <v/>
      </c>
      <c r="AF19" s="35" t="str">
        <f>IF(CONCATENATE(C$15,AC$3)=Matriz!$BH$270,CONCATENATE(Matriz!A270," - P2 I5"),"")</f>
        <v/>
      </c>
      <c r="AG19" s="35" t="str">
        <f>IF(CONCATENATE(C$15,AC$3)=Matriz!$BH$342,CONCATENATE(Matriz!A342," - P2 I5"),"")</f>
        <v/>
      </c>
      <c r="AH19" s="97"/>
      <c r="AI19" s="23"/>
      <c r="AK19" s="99"/>
      <c r="AL19" s="153"/>
      <c r="AM19" s="153"/>
      <c r="AN19" s="152"/>
      <c r="AO19" s="152"/>
      <c r="AP19" s="152"/>
      <c r="AQ19" s="152"/>
      <c r="AR19" s="153"/>
      <c r="AS19" s="153"/>
      <c r="AT19" s="99"/>
      <c r="AU19" s="99"/>
    </row>
    <row r="20" spans="2:47" ht="39.75" customHeight="1" x14ac:dyDescent="0.25">
      <c r="B20" s="703"/>
      <c r="C20" s="707"/>
      <c r="D20" s="721"/>
      <c r="E20" s="64" t="str">
        <f>IF(CONCATENATE(C$15,E$3)=Matriz!$BH$63,CONCATENATE(Matriz!A63," - P2 I1"),"")</f>
        <v/>
      </c>
      <c r="F20" s="28" t="str">
        <f>IF(CONCATENATE(C$15,E$3)=Matriz!$BH$135,CONCATENATE(Matriz!A135," - P2 I1"),"")</f>
        <v/>
      </c>
      <c r="G20" s="31" t="str">
        <f>IF(CONCATENATE(C$15,E$3)=Matriz!$BH$207,CONCATENATE(Matriz!A207," - P2 I1"),"")</f>
        <v/>
      </c>
      <c r="H20" s="31" t="str">
        <f>IF(CONCATENATE(C$15,E$3)=Matriz!$BH$279,CONCATENATE(Matriz!A279," - P2 I1"),"")</f>
        <v/>
      </c>
      <c r="I20" s="28" t="str">
        <f>IF(CONCATENATE(C$15,E$3)=Matriz!$BH$351,CONCATENATE(Matriz!A351," - P2 I1"),"")</f>
        <v/>
      </c>
      <c r="J20" s="31"/>
      <c r="K20" s="111" t="str">
        <f>IF(CONCATENATE(C$15,K$3)=Matriz!$BH$63,CONCATENATE(Matriz!A63," - P2 I2"),"")</f>
        <v/>
      </c>
      <c r="L20" s="28" t="str">
        <f>IF(CONCATENATE(C$15,K$3)=Matriz!$BH$135,CONCATENATE(Matriz!A135," - P2 I2"),"")</f>
        <v/>
      </c>
      <c r="M20" s="28" t="str">
        <f>IF(CONCATENATE(C$15,K$3)=Matriz!$BH$207,CONCATENATE(Matriz!A207," - P2 I2"),"")</f>
        <v/>
      </c>
      <c r="N20" s="31" t="str">
        <f>IF(CONCATENATE(C$15,K$3)=Matriz!$BH$279,CONCATENATE(Matriz!A279," - P2 I2"),"")</f>
        <v/>
      </c>
      <c r="O20" s="31" t="str">
        <f>IF(CONCATENATE(C$15,K$3)=Matriz!$BH$351,CONCATENATE(Matriz!A351," - P2 I2"),"")</f>
        <v/>
      </c>
      <c r="P20" s="28"/>
      <c r="Q20" s="67" t="str">
        <f>IF(CONCATENATE(C$15,Q$3)=Matriz!$BH$63,CONCATENATE(Matriz!A63," - P2 I3"),"")</f>
        <v/>
      </c>
      <c r="R20" s="29" t="str">
        <f>IF(CONCATENATE(C$15,Q$3)=Matriz!$BH$135,CONCATENATE(Matriz!A135," - P2 I3"),"")</f>
        <v/>
      </c>
      <c r="S20" s="29" t="str">
        <f>IF(CONCATENATE(C$15,Q$3)=Matriz!$BH$207,CONCATENATE(Matriz!A207," - P2 I3"),"")</f>
        <v/>
      </c>
      <c r="T20" s="33" t="str">
        <f>IF(CONCATENATE(C$15,Q$3)=Matriz!$BH$279,CONCATENATE(Matriz!A279," - P2 I3"),"")</f>
        <v/>
      </c>
      <c r="U20" s="33" t="str">
        <f>IF(CONCATENATE(C$15,Q$3)=Matriz!$BH$351,CONCATENATE(Matriz!A351," - P2 I3"),"")</f>
        <v/>
      </c>
      <c r="V20" s="29"/>
      <c r="W20" s="73" t="str">
        <f>IF(CONCATENATE(C$15,W$3)=Matriz!$BH$63,CONCATENATE(Matriz!A63," - P2 I4"),"")</f>
        <v/>
      </c>
      <c r="X20" s="30" t="str">
        <f>IF(CONCATENATE(C$15,W$3)=Matriz!$BH$135,CONCATENATE(Matriz!A135," - P2 I4"),"")</f>
        <v/>
      </c>
      <c r="Y20" s="30" t="str">
        <f>IF(CONCATENATE(C$15,W$3)=Matriz!$BH$207,CONCATENATE(Matriz!A207," - P2 I4"),"")</f>
        <v/>
      </c>
      <c r="Z20" s="34" t="str">
        <f>IF(CONCATENATE(C$15,W$3)=Matriz!$BH$279,CONCATENATE(Matriz!A279," - P2 I4"),"")</f>
        <v/>
      </c>
      <c r="AA20" s="34" t="str">
        <f>IF(CONCATENATE(C$15,W$3)=Matriz!$BH$351,CONCATENATE(Matriz!A351," - P2 I4"),"")</f>
        <v/>
      </c>
      <c r="AB20" s="30"/>
      <c r="AC20" s="87" t="str">
        <f>IF(CONCATENATE(C$15,AC$3)=Matriz!$BH$63,CONCATENATE(Matriz!A63," - P2 I5"),"")</f>
        <v/>
      </c>
      <c r="AD20" s="32" t="str">
        <f>IF(CONCATENATE(C$15,AC$3)=Matriz!$BH$135,CONCATENATE(Matriz!A135," - P2 I5"),"")</f>
        <v/>
      </c>
      <c r="AE20" s="35" t="str">
        <f>IF(CONCATENATE(C$15,AC$3)=Matriz!$BH$207,CONCATENATE(Matriz!A207," - P2 I5"),"")</f>
        <v/>
      </c>
      <c r="AF20" s="35" t="str">
        <f>IF(CONCATENATE(C$15,AC$3)=Matriz!$BH$279,CONCATENATE(Matriz!A279," - P2 I5"),"")</f>
        <v/>
      </c>
      <c r="AG20" s="35" t="str">
        <f>IF(CONCATENATE(C$15,AC$3)=Matriz!$BH$351,CONCATENATE(Matriz!A351," - P2 I5"),"")</f>
        <v/>
      </c>
      <c r="AH20" s="97"/>
      <c r="AK20" s="99"/>
      <c r="AL20" s="153"/>
      <c r="AM20" s="153"/>
      <c r="AN20" s="152"/>
      <c r="AO20" s="152"/>
      <c r="AP20" s="152"/>
      <c r="AQ20" s="152"/>
      <c r="AR20" s="153"/>
      <c r="AS20" s="153"/>
      <c r="AT20" s="99"/>
      <c r="AU20" s="99"/>
    </row>
    <row r="21" spans="2:47" ht="39.75" customHeight="1" thickBot="1" x14ac:dyDescent="0.3">
      <c r="B21" s="703"/>
      <c r="C21" s="27"/>
      <c r="E21" s="64" t="str">
        <f>IF(CONCATENATE(C$15,E$3)=Matriz!$BH$72,CONCATENATE(Matriz!A72," - P2 I1"),"")</f>
        <v/>
      </c>
      <c r="F21" s="28" t="str">
        <f>IF(CONCATENATE(C$15,E$3)=Matriz!$BH$144,CONCATENATE(Matriz!A144," - P2 I1"),"")</f>
        <v/>
      </c>
      <c r="G21" s="31" t="str">
        <f>IF(CONCATENATE(C$15,E$3)=Matriz!$BH$216,CONCATENATE(Matriz!A216," - P2 I1"),"")</f>
        <v/>
      </c>
      <c r="H21" s="31" t="str">
        <f>IF(CONCATENATE(C$15,E$3)=Matriz!$BH$288,CONCATENATE(Matriz!A288," - P2 I1"),"")</f>
        <v/>
      </c>
      <c r="I21" s="28" t="str">
        <f>IF(CONCATENATE(C$15,E$3)=Matriz!$BH$360,CONCATENATE(Matriz!A360," - P2 I1"),"")</f>
        <v/>
      </c>
      <c r="J21" s="31"/>
      <c r="K21" s="100" t="str">
        <f>IF(CONCATENATE(C$15,K$3)=Matriz!$BH$72,CONCATENATE(Matriz!A72," - P2 I2"),"")</f>
        <v/>
      </c>
      <c r="L21" s="101" t="str">
        <f>IF(CONCATENATE(C$15,K$3)=Matriz!$BH$144,CONCATENATE(Matriz!A144," - P2 I2"),"")</f>
        <v/>
      </c>
      <c r="M21" s="101" t="str">
        <f>IF(CONCATENATE(C$15,K$3)=Matriz!$BH$216,CONCATENATE(Matriz!A216," - P2 I2"),"")</f>
        <v/>
      </c>
      <c r="N21" s="142" t="str">
        <f>IF(CONCATENATE(C$15,K$3)=Matriz!$BH$288,CONCATENATE(Matriz!A288," - P2 I2"),"")</f>
        <v/>
      </c>
      <c r="O21" s="142" t="str">
        <f>IF(CONCATENATE(C$15,K$3)=Matriz!$BH$360,CONCATENATE(Matriz!A360," - P2 I2"),"")</f>
        <v/>
      </c>
      <c r="P21" s="101"/>
      <c r="Q21" s="148" t="str">
        <f>IF(CONCATENATE(C$15,Q$3)=Matriz!$BH$72,CONCATENATE(Matriz!A72," - P2 I3"),"")</f>
        <v/>
      </c>
      <c r="R21" s="69" t="str">
        <f>IF(CONCATENATE(C$15,Q$3)=Matriz!$BH$144,CONCATENATE(Matriz!A144," - P2 I3"),"")</f>
        <v/>
      </c>
      <c r="S21" s="69" t="str">
        <f>IF(CONCATENATE(C$15,Q$3)=Matriz!$BH$216,CONCATENATE(Matriz!A216," - P2 I3"),"")</f>
        <v/>
      </c>
      <c r="T21" s="149" t="str">
        <f>IF(CONCATENATE(C$15,Q$3)=Matriz!$BH$288,CONCATENATE(Matriz!A288," - P2 I3"),"")</f>
        <v/>
      </c>
      <c r="U21" s="149" t="str">
        <f>IF(CONCATENATE(C$15,Q$3)=Matriz!$BH$360,CONCATENATE(Matriz!A360," - P2 I3"),"")</f>
        <v/>
      </c>
      <c r="V21" s="69"/>
      <c r="W21" s="114" t="str">
        <f>IF(CONCATENATE(C$15,W$3)=Matriz!$BH$72,CONCATENATE(Matriz!A72," - P2 I4"),"")</f>
        <v/>
      </c>
      <c r="X21" s="78" t="str">
        <f>IF(CONCATENATE(C$15,W$3)=Matriz!$BH$144,CONCATENATE(Matriz!A144," - P2 I4"),"")</f>
        <v/>
      </c>
      <c r="Y21" s="78" t="str">
        <f>IF(CONCATENATE(C$15,W$3)=Matriz!$BH$216,CONCATENATE(Matriz!A216," - P2 I4"),"")</f>
        <v/>
      </c>
      <c r="Z21" s="76" t="str">
        <f>IF(CONCATENATE(C$15,W$3)=Matriz!$BH$288,CONCATENATE(Matriz!A288," - P2 I4"),"")</f>
        <v/>
      </c>
      <c r="AA21" s="76" t="str">
        <f>IF(CONCATENATE(C$15,W$3)=Matriz!$BH$360,CONCATENATE(Matriz!A360," - P2 I4"),"")</f>
        <v/>
      </c>
      <c r="AB21" s="78"/>
      <c r="AC21" s="140" t="str">
        <f>IF(CONCATENATE(C$15,AC$3)=Matriz!$BH$72,CONCATENATE(Matriz!A72," - P2 I5"),"")</f>
        <v/>
      </c>
      <c r="AD21" s="35" t="str">
        <f>IF(CONCATENATE(C$15,AC$3)=Matriz!$BH$144,CONCATENATE(Matriz!A144," - P2 I5"),"")</f>
        <v/>
      </c>
      <c r="AE21" s="35" t="str">
        <f>IF(CONCATENATE(C$15,AC$3)=Matriz!$BH$216,CONCATENATE(Matriz!A216," - P2 I5"),"")</f>
        <v/>
      </c>
      <c r="AF21" s="35" t="str">
        <f>IF(CONCATENATE(C$15,AC$3)=Matriz!$BH$288,CONCATENATE(Matriz!A288," - P2 I5"),"")</f>
        <v/>
      </c>
      <c r="AG21" s="32" t="str">
        <f>IF(CONCATENATE(C$15,AC$3)=Matriz!$BH$360,CONCATENATE(Matriz!A360," - P2 I5"),"")</f>
        <v/>
      </c>
      <c r="AH21" s="97"/>
      <c r="AK21" s="99"/>
      <c r="AL21" s="153"/>
      <c r="AM21" s="153"/>
      <c r="AN21" s="152"/>
      <c r="AO21" s="152"/>
      <c r="AP21" s="152"/>
      <c r="AQ21" s="152"/>
      <c r="AR21" s="153"/>
      <c r="AS21" s="153"/>
      <c r="AT21" s="99"/>
      <c r="AU21" s="99"/>
    </row>
    <row r="22" spans="2:47" ht="39.75" customHeight="1" x14ac:dyDescent="0.25">
      <c r="B22" s="703"/>
      <c r="C22" s="24"/>
      <c r="E22" s="62" t="str">
        <f>IF(CONCATENATE(C$23,E$3)=Matriz!$BH$9,CONCATENATE(Matriz!A9," - P3 I1"),"")</f>
        <v/>
      </c>
      <c r="F22" s="63" t="str">
        <f>IF(CONCATENATE(C$23,E$3)=Matriz!$BH$81,CONCATENATE(Matriz!A81," - P3 I1"),"")</f>
        <v/>
      </c>
      <c r="G22" s="63" t="str">
        <f>IF(CONCATENATE(C$23,E$3)=Matriz!$BH$153,CONCATENATE(Matriz!A153," - P3 I1"),"")</f>
        <v/>
      </c>
      <c r="H22" s="63" t="str">
        <f>IF(CONCATENATE(C$23,E$3)=Matriz!$BH$225,CONCATENATE(Matriz!A225," - P3 I1"),"")</f>
        <v/>
      </c>
      <c r="I22" s="110" t="str">
        <f>IF(CONCATENATE(C$23,E$3)=Matriz!$BH$297,CONCATENATE(Matriz!A297," - P3 I1"),"")</f>
        <v/>
      </c>
      <c r="J22" s="143"/>
      <c r="K22" s="65" t="str">
        <f>IF(CONCATENATE(C$23,K$3)=Matriz!$BH$9,CONCATENATE(Matriz!A9," - P3 I2"),"")</f>
        <v/>
      </c>
      <c r="L22" s="112" t="str">
        <f>IF(CONCATENATE(C$23,K$3)=Matriz!$BH$81,CONCATENATE(Matriz!A81," - P3 I2"),"")</f>
        <v/>
      </c>
      <c r="M22" s="66" t="str">
        <f>IF(CONCATENATE(C$23,K$3)=Matriz!$BH$153,CONCATENATE(Matriz!A153," - P3 I2"),"")</f>
        <v/>
      </c>
      <c r="N22" s="66" t="str">
        <f>IF(CONCATENATE(C$23,K$3)=Matriz!$BH$225,CONCATENATE(Matriz!A225," - P3 I2"),"")</f>
        <v/>
      </c>
      <c r="O22" s="112" t="str">
        <f>IF(CONCATENATE(C$23,K$3)=Matriz!$BH$297,CONCATENATE(Matriz!A297," - P3 I2"),"")</f>
        <v/>
      </c>
      <c r="P22" s="146"/>
      <c r="Q22" s="73" t="str">
        <f>IF(CONCATENATE(C$23,Q$3)=Matriz!$BH$9,CONCATENATE(Matriz!A9," - P3 I3"),"")</f>
        <v/>
      </c>
      <c r="R22" s="34" t="str">
        <f>IF(CONCATENATE(C$23,Q$3)=Matriz!$BH$81,CONCATENATE(Matriz!A81," - P3 I3"),"")</f>
        <v/>
      </c>
      <c r="S22" s="30" t="str">
        <f>IF(CONCATENATE(C$23,Q$3)=Matriz!$BH$153,CONCATENATE(Matriz!A153," - P3 I3"),"")</f>
        <v/>
      </c>
      <c r="T22" s="30" t="str">
        <f>IF(CONCATENATE(C$23,Q$3)=Matriz!$BH$225,CONCATENATE(Matriz!A225," - P3 I3"),"")</f>
        <v/>
      </c>
      <c r="U22" s="151" t="str">
        <f>IF(CONCATENATE(C$23,Q$3)=Matriz!$BH$297,CONCATENATE(Matriz!A297," - P3 I3"),"")</f>
        <v/>
      </c>
      <c r="V22" s="30"/>
      <c r="W22" s="84" t="str">
        <f>IF(CONCATENATE(C$23,W$3)=Matriz!$BH$9,CONCATENATE(Matriz!A9," - P3 I4"),"")</f>
        <v/>
      </c>
      <c r="X22" s="117" t="str">
        <f>IF(CONCATENATE(C$23,W$3)=Matriz!$BH$81,CONCATENATE(Matriz!A81," - P3 I4"),"")</f>
        <v/>
      </c>
      <c r="Y22" s="85" t="str">
        <f>IF(CONCATENATE(C$23,W$3)=Matriz!$BH$153,CONCATENATE(Matriz!A153," - P3 I4"),"")</f>
        <v/>
      </c>
      <c r="Z22" s="85" t="str">
        <f>IF(CONCATENATE(C$23,W$3)=Matriz!$BH$225,CONCATENATE(Matriz!A225," - P3 I4"),"")</f>
        <v/>
      </c>
      <c r="AA22" s="117" t="str">
        <f>IF(CONCATENATE(C$23,W$3)=Matriz!$BH$297,CONCATENATE(Matriz!A297," - P3 I4"),"")</f>
        <v/>
      </c>
      <c r="AB22" s="85"/>
      <c r="AC22" s="84" t="str">
        <f>IF(CONCATENATE(C$23,AC$3)=Matriz!$BH$9,CONCATENATE(Matriz!A9," - P3 I5"),"")</f>
        <v/>
      </c>
      <c r="AD22" s="117" t="str">
        <f>IF(CONCATENATE(C$23,AC$3)=Matriz!$BH$81,CONCATENATE(Matriz!A81," - P3 I5"),"")</f>
        <v/>
      </c>
      <c r="AE22" s="85" t="str">
        <f>IF(CONCATENATE(C$23,AC$3)=Matriz!$BH$153,CONCATENATE(Matriz!A153," - P3 I5"),"")</f>
        <v/>
      </c>
      <c r="AF22" s="117" t="str">
        <f>IF(CONCATENATE(C$23,AC$3)=Matriz!$BH$225,CONCATENATE(Matriz!A225," - P3 I5"),"")</f>
        <v/>
      </c>
      <c r="AG22" s="85" t="str">
        <f>IF(CONCATENATE(C$23,AC$3)=Matriz!$BH$297,CONCATENATE(Matriz!A297," - P3 I5"),"")</f>
        <v/>
      </c>
      <c r="AH22" s="96"/>
      <c r="AK22" s="99"/>
      <c r="AL22" s="153"/>
      <c r="AM22" s="153"/>
      <c r="AN22" s="152"/>
      <c r="AO22" s="152"/>
      <c r="AP22" s="152"/>
      <c r="AQ22" s="152"/>
      <c r="AR22" s="153"/>
      <c r="AS22" s="153"/>
      <c r="AT22" s="99"/>
      <c r="AU22" s="99"/>
    </row>
    <row r="23" spans="2:47" ht="39.75" customHeight="1" x14ac:dyDescent="0.25">
      <c r="B23" s="703"/>
      <c r="C23" s="707">
        <v>3</v>
      </c>
      <c r="D23" s="722" t="s">
        <v>83</v>
      </c>
      <c r="E23" s="64" t="str">
        <f>IF(CONCATENATE(C$23,E$3)=Matriz!$BH$18,CONCATENATE(Matriz!A18," - P3 I1"),"")</f>
        <v/>
      </c>
      <c r="F23" s="28" t="str">
        <f>IF(CONCATENATE(C$23,E$3)=Matriz!$BH$90,CONCATENATE(Matriz!A90," - P3 I1"),"")</f>
        <v/>
      </c>
      <c r="G23" s="28" t="str">
        <f>IF(CONCATENATE(C$23,E$3)=Matriz!$BH$162,CONCATENATE(Matriz!A162," - P3 I1"),"")</f>
        <v/>
      </c>
      <c r="H23" s="28" t="str">
        <f>IF(CONCATENATE(C$23,E$3)=Matriz!$BH$234,CONCATENATE(Matriz!A234," - P3 I1"),"")</f>
        <v/>
      </c>
      <c r="I23" s="28" t="str">
        <f>IF(CONCATENATE(C$23,E$3)=Matriz!$BH$306,CONCATENATE(Matriz!A306," - P3 I1"),"")</f>
        <v/>
      </c>
      <c r="J23" s="144"/>
      <c r="K23" s="67" t="str">
        <f>IF(CONCATENATE(C$23,K$3)=Matriz!$BH$18,CONCATENATE(Matriz!A18," - P3 I2"),"")</f>
        <v/>
      </c>
      <c r="L23" s="29" t="str">
        <f>IF(CONCATENATE(C$23,K$3)=Matriz!$BH$90,CONCATENATE(Matriz!A90," - P3 I2"),"")</f>
        <v/>
      </c>
      <c r="M23" s="33" t="str">
        <f>IF(CONCATENATE(C$23,K$3)=Matriz!$BH$162,CONCATENATE(Matriz!A162," - P3 I2"),"")</f>
        <v/>
      </c>
      <c r="N23" s="29" t="str">
        <f>IF(CONCATENATE(C$23,K$3)=Matriz!$BH$234,CONCATENATE(Matriz!A234," - P3 I2"),"")</f>
        <v/>
      </c>
      <c r="O23" s="29" t="str">
        <f>IF(CONCATENATE(C$23,K$3)=Matriz!$BH$306,CONCATENATE(Matriz!A306," - P3 I2"),"")</f>
        <v/>
      </c>
      <c r="P23" s="147"/>
      <c r="Q23" s="73" t="str">
        <f>IF(CONCATENATE(C$23,Q$3)=Matriz!$BH$18,CONCATENATE(Matriz!A18," - P3 I3"),"")</f>
        <v/>
      </c>
      <c r="R23" s="30" t="str">
        <f>IF(CONCATENATE(C$23,Q$3)=Matriz!$BH$90,CONCATENATE(Matriz!A90," - P3 I3"),"")</f>
        <v/>
      </c>
      <c r="S23" s="34" t="str">
        <f>IF(CONCATENATE(C$23,Q$3)=Matriz!$BH$162,CONCATENATE(Matriz!A162," - P3 I3"),"")</f>
        <v/>
      </c>
      <c r="T23" s="30" t="str">
        <f>IF(CONCATENATE(C$23,Q$3)=Matriz!$BH$234,CONCATENATE(Matriz!A234," - P3 I3"),"")</f>
        <v/>
      </c>
      <c r="U23" s="30" t="str">
        <f>IF(CONCATENATE(C$23,Q$3)=Matriz!$BH$306,CONCATENATE(Matriz!A306," - P3 I3"),"")</f>
        <v/>
      </c>
      <c r="V23" s="30"/>
      <c r="W23" s="87" t="str">
        <f>IF(CONCATENATE(C$23,W$3)=Matriz!$BH$18,CONCATENATE(Matriz!A18," - P3 I4"),"")</f>
        <v/>
      </c>
      <c r="X23" s="32" t="str">
        <f>IF(CONCATENATE(C$23,W$3)=Matriz!$BH$90,CONCATENATE(Matriz!A90," - P3 I4"),"")</f>
        <v/>
      </c>
      <c r="Y23" s="35" t="str">
        <f>IF(CONCATENATE(C$23,W$3)=Matriz!$BH$162,CONCATENATE(Matriz!A162," - P3 I4"),"")</f>
        <v/>
      </c>
      <c r="Z23" s="32" t="str">
        <f>IF(CONCATENATE(C$23,W$3)=Matriz!$BH$234,CONCATENATE(Matriz!A234," - P3 I4"),"")</f>
        <v/>
      </c>
      <c r="AA23" s="32" t="str">
        <f>IF(CONCATENATE(C$23,W$3)=Matriz!$BH$306,CONCATENATE(Matriz!A306," - P3 I4"),"")</f>
        <v/>
      </c>
      <c r="AB23" s="32"/>
      <c r="AC23" s="87" t="str">
        <f>IF(CONCATENATE(C$23,AC$3)=Matriz!$BH$18,CONCATENATE(Matriz!A18," - P3 I5"),"")</f>
        <v/>
      </c>
      <c r="AD23" s="32" t="str">
        <f>IF(CONCATENATE(C$23,AC$3)=Matriz!$BH$90,CONCATENATE(Matriz!A90," - P3 I5"),"")</f>
        <v/>
      </c>
      <c r="AE23" s="35" t="str">
        <f>IF(CONCATENATE(C$23,AC$3)=Matriz!$BH$162,CONCATENATE(Matriz!A162," - P3 I5"),"")</f>
        <v/>
      </c>
      <c r="AF23" s="32" t="str">
        <f>IF(CONCATENATE(C$23,AC$3)=Matriz!$BH$234,CONCATENATE(Matriz!A234," - P3 I5"),"")</f>
        <v/>
      </c>
      <c r="AG23" s="32" t="str">
        <f>IF(CONCATENATE(C$23,AC$3)=Matriz!$BH$306,CONCATENATE(Matriz!A306," - P3 I5"),"")</f>
        <v/>
      </c>
      <c r="AH23" s="97"/>
      <c r="AK23" s="99"/>
      <c r="AL23" s="153"/>
      <c r="AM23" s="153"/>
      <c r="AN23" s="152"/>
      <c r="AO23" s="152"/>
      <c r="AP23" s="152"/>
      <c r="AQ23" s="152"/>
      <c r="AR23" s="153"/>
      <c r="AS23" s="153"/>
      <c r="AT23" s="99"/>
      <c r="AU23" s="99"/>
    </row>
    <row r="24" spans="2:47" ht="39.75" customHeight="1" x14ac:dyDescent="0.25">
      <c r="B24" s="703"/>
      <c r="C24" s="707"/>
      <c r="D24" s="722"/>
      <c r="E24" s="64" t="str">
        <f>IF(CONCATENATE(C$23,E$3)=Matriz!$BH$27,CONCATENATE(Matriz!A27," - P3 I1"),"")</f>
        <v/>
      </c>
      <c r="F24" s="28" t="str">
        <f>IF(CONCATENATE(C$23,E$3)=Matriz!$BH$99,CONCATENATE(Matriz!A99," - P3 I1"),"")</f>
        <v/>
      </c>
      <c r="G24" s="28" t="str">
        <f>IF(CONCATENATE(C$23,E$3)=Matriz!$BH$171,CONCATENATE(Matriz!A171," - P3 I1"),"")</f>
        <v/>
      </c>
      <c r="H24" s="28" t="str">
        <f>IF(CONCATENATE(C$23,E$3)=Matriz!$BH$243,CONCATENATE(Matriz!A243," - P3 I1"),"")</f>
        <v/>
      </c>
      <c r="I24" s="28" t="str">
        <f>IF(CONCATENATE(C$23,E$3)=Matriz!$BH$315,CONCATENATE(Matriz!A315," - P3 I1"),"")</f>
        <v/>
      </c>
      <c r="J24" s="144"/>
      <c r="K24" s="67" t="str">
        <f>IF(CONCATENATE(C$23,K$3)=Matriz!$BH$27,CONCATENATE(Matriz!A27," - P3 I2"),"")</f>
        <v/>
      </c>
      <c r="L24" s="29" t="str">
        <f>IF(CONCATENATE(C$23,K$3)=Matriz!$BH$99,CONCATENATE(Matriz!A99," - P3 I2"),"")</f>
        <v/>
      </c>
      <c r="M24" s="33" t="str">
        <f>IF(CONCATENATE(C$23,K$3)=Matriz!$BH$171,CONCATENATE(Matriz!A171," - P3 I2"),"")</f>
        <v/>
      </c>
      <c r="N24" s="29" t="str">
        <f>IF(CONCATENATE(C$23,K$3)=Matriz!$BH$243,CONCATENATE(Matriz!A243," - P3 I2"),"")</f>
        <v/>
      </c>
      <c r="O24" s="29" t="str">
        <f>IF(CONCATENATE(C$23,K$3)=Matriz!$BH$315,CONCATENATE(Matriz!A315," - P3 I2"),"")</f>
        <v/>
      </c>
      <c r="P24" s="147"/>
      <c r="Q24" s="73" t="str">
        <f>IF(CONCATENATE(C$23,Q$3)=Matriz!$BH$27,CONCATENATE(Matriz!A27," - P3 I3"),"")</f>
        <v/>
      </c>
      <c r="R24" s="30" t="str">
        <f>IF(CONCATENATE(C$23,Q$3)=Matriz!$BH$99,CONCATENATE(Matriz!A99," - P3 I3"),"")</f>
        <v/>
      </c>
      <c r="S24" s="34" t="str">
        <f>IF(CONCATENATE(C$23,Q$3)=Matriz!$BH$171,CONCATENATE(Matriz!A171," - P3 I3"),"")</f>
        <v/>
      </c>
      <c r="T24" s="30" t="str">
        <f>IF(CONCATENATE(C$23,Q$3)=Matriz!$BH$243,CONCATENATE(Matriz!A243," - P3 I3"),"")</f>
        <v/>
      </c>
      <c r="U24" s="30" t="str">
        <f>IF(CONCATENATE(C$23,Q$3)=Matriz!$BH$315,CONCATENATE(Matriz!A315," - P3 I3"),"")</f>
        <v/>
      </c>
      <c r="V24" s="30"/>
      <c r="W24" s="87" t="str">
        <f>IF(CONCATENATE(C$23,W$3)=Matriz!$BH$27,CONCATENATE(Matriz!A27," - P3 I4"),"")</f>
        <v/>
      </c>
      <c r="X24" s="32" t="str">
        <f>IF(CONCATENATE(C$23,W$3)=Matriz!$BH$99,CONCATENATE(Matriz!A99," - P3 I4"),"")</f>
        <v/>
      </c>
      <c r="Y24" s="35" t="str">
        <f>IF(CONCATENATE(C$23,W$3)=Matriz!$BH$171,CONCATENATE(Matriz!A171," - P3 I4"),"")</f>
        <v/>
      </c>
      <c r="Z24" s="32" t="str">
        <f>IF(CONCATENATE(C$23,W$3)=Matriz!$BH$243,CONCATENATE(Matriz!A243," - P3 I4"),"")</f>
        <v/>
      </c>
      <c r="AA24" s="32" t="str">
        <f>IF(CONCATENATE(C$23,W$3)=Matriz!$BH$315,CONCATENATE(Matriz!A315," - P3 I4"),"")</f>
        <v/>
      </c>
      <c r="AB24" s="32"/>
      <c r="AC24" s="87" t="str">
        <f>IF(CONCATENATE(C$23,AC$3)=Matriz!$BH$27,CONCATENATE(Matriz!A27," - P3 I5"),"")</f>
        <v/>
      </c>
      <c r="AD24" s="32" t="str">
        <f>IF(CONCATENATE(C$23,AC$3)=Matriz!$BH$99,CONCATENATE(Matriz!A99," - P3 I5"),"")</f>
        <v/>
      </c>
      <c r="AE24" s="35" t="str">
        <f>IF(CONCATENATE(C$23,AC$3)=Matriz!$BH$171,CONCATENATE(Matriz!A171," - P3 I5"),"")</f>
        <v/>
      </c>
      <c r="AF24" s="32" t="str">
        <f>IF(CONCATENATE(C$23,AC$3)=Matriz!$BH$243,CONCATENATE(Matriz!A243," - P3 I5"),"")</f>
        <v/>
      </c>
      <c r="AG24" s="32" t="str">
        <f>IF(CONCATENATE(C$23,AC$3)=Matriz!$BH$315,CONCATENATE(Matriz!A315," - P3 I5"),"")</f>
        <v/>
      </c>
      <c r="AH24" s="97"/>
      <c r="AK24" s="99"/>
      <c r="AL24" s="153"/>
      <c r="AM24" s="153"/>
      <c r="AN24" s="152"/>
      <c r="AO24" s="152"/>
      <c r="AP24" s="152"/>
      <c r="AQ24" s="152"/>
      <c r="AR24" s="153"/>
      <c r="AS24" s="153"/>
      <c r="AT24" s="99"/>
      <c r="AU24" s="99"/>
    </row>
    <row r="25" spans="2:47" ht="39.75" customHeight="1" x14ac:dyDescent="0.25">
      <c r="B25" s="703"/>
      <c r="C25" s="707"/>
      <c r="D25" s="722"/>
      <c r="E25" s="64" t="str">
        <f>IF(CONCATENATE(C$23,E$3)=Matriz!$BH$36,CONCATENATE(Matriz!A36," - P3 I1"),"")</f>
        <v/>
      </c>
      <c r="F25" s="28" t="str">
        <f>IF(CONCATENATE(C$23,E$3)=Matriz!$BH$108,CONCATENATE(Matriz!A108," - P3 I1"),"")</f>
        <v/>
      </c>
      <c r="G25" s="28" t="str">
        <f>IF(CONCATENATE(C$23,E$3)=Matriz!$BH$180,CONCATENATE(Matriz!A180," - P3 I1"),"")</f>
        <v/>
      </c>
      <c r="H25" s="28" t="str">
        <f>IF(CONCATENATE(C$23,E$3)=Matriz!$BH$252,CONCATENATE(Matriz!A252," - P3 I1"),"")</f>
        <v/>
      </c>
      <c r="I25" s="28" t="str">
        <f>IF(CONCATENATE(C$23,E$3)=Matriz!$BH$324,CONCATENATE(Matriz!A324," - P3 I1"),"")</f>
        <v/>
      </c>
      <c r="J25" s="144"/>
      <c r="K25" s="67" t="str">
        <f>IF(CONCATENATE(C$23,K$3)=Matriz!$BH$36,CONCATENATE(Matriz!A36," - P3 I2"),"")</f>
        <v/>
      </c>
      <c r="L25" s="29" t="str">
        <f>IF(CONCATENATE(C$23,K$3)=Matriz!$BH$108,CONCATENATE(Matriz!A108," - P3 I2"),"")</f>
        <v/>
      </c>
      <c r="M25" s="29" t="str">
        <f>IF(CONCATENATE(C$23,K$3)=Matriz!$BH$180,CONCATENATE(Matriz!A180," - P3 I2"),"")</f>
        <v/>
      </c>
      <c r="N25" s="29" t="str">
        <f>IF(CONCATENATE(C$23,K$3)=Matriz!$BH$252,CONCATENATE(Matriz!A252," - P3 I2"),"")</f>
        <v/>
      </c>
      <c r="O25" s="29" t="str">
        <f>IF(CONCATENATE(C$23,K$3)=Matriz!$BH$324,CONCATENATE(Matriz!A324," - P3 I2"),"")</f>
        <v/>
      </c>
      <c r="P25" s="147"/>
      <c r="Q25" s="73" t="str">
        <f>IF(CONCATENATE(C$23,Q$3)=Matriz!$BH$36,CONCATENATE(Matriz!A36," - P3 I3"),"")</f>
        <v/>
      </c>
      <c r="R25" s="30" t="str">
        <f>IF(CONCATENATE(C$23,Q$3)=Matriz!$BH$108,CONCATENATE(Matriz!A108," - P3 I3"),"")</f>
        <v/>
      </c>
      <c r="S25" s="30" t="str">
        <f>IF(CONCATENATE(C$23,Q$3)=Matriz!$BH$180,CONCATENATE(Matriz!A180," - P3 I3"),"")</f>
        <v/>
      </c>
      <c r="T25" s="30" t="str">
        <f>IF(CONCATENATE(C$23,Q$3)=Matriz!$BH$252,CONCATENATE(Matriz!A252," - P3 I3"),"")</f>
        <v/>
      </c>
      <c r="U25" s="30" t="str">
        <f>IF(CONCATENATE(C$23,Q$3)=Matriz!$BH$324,CONCATENATE(Matriz!A324," - P3 I3"),"")</f>
        <v/>
      </c>
      <c r="V25" s="30"/>
      <c r="W25" s="87" t="str">
        <f>IF(CONCATENATE(C$23,W$3)=Matriz!$BH$36,CONCATENATE(Matriz!A36," - P3 I4"),"")</f>
        <v/>
      </c>
      <c r="X25" s="32" t="str">
        <f>IF(CONCATENATE(C$23,W$3)=Matriz!$BH$108,CONCATENATE(Matriz!A108," - P3 I4"),"")</f>
        <v/>
      </c>
      <c r="Y25" s="32" t="str">
        <f>IF(CONCATENATE(C$23,W$3)=Matriz!$BH$180,CONCATENATE(Matriz!A180," - P3 I4"),"")</f>
        <v/>
      </c>
      <c r="Z25" s="32" t="str">
        <f>IF(CONCATENATE(C$23,W$3)=Matriz!$BH$252,CONCATENATE(Matriz!A252," - P3 I4"),"")</f>
        <v/>
      </c>
      <c r="AA25" s="32" t="str">
        <f>IF(CONCATENATE(C$23,W$3)=Matriz!$BH$324,CONCATENATE(Matriz!A324," - P3 I4"),"")</f>
        <v/>
      </c>
      <c r="AB25" s="32"/>
      <c r="AC25" s="87" t="str">
        <f>IF(CONCATENATE(C$23,AC$3)=Matriz!$BH$36,CONCATENATE(Matriz!A36," - P3 I5"),"")</f>
        <v/>
      </c>
      <c r="AD25" s="32" t="str">
        <f>IF(CONCATENATE(C$23,AC$3)=Matriz!$BH$108,CONCATENATE(Matriz!A108," - P3 I5"),"")</f>
        <v/>
      </c>
      <c r="AE25" s="32" t="str">
        <f>IF(CONCATENATE(C$23,AC$3)=Matriz!$BH$180,CONCATENATE(Matriz!A180," - P3 I5"),"")</f>
        <v/>
      </c>
      <c r="AF25" s="32" t="str">
        <f>IF(CONCATENATE(C$23,AC$3)=Matriz!$BH$252,CONCATENATE(Matriz!A252," - P3 I5"),"")</f>
        <v/>
      </c>
      <c r="AG25" s="32" t="str">
        <f>IF(CONCATENATE(C$23,AC$3)=Matriz!$BH$324,CONCATENATE(Matriz!A324," - P3 I5"),"")</f>
        <v/>
      </c>
      <c r="AH25" s="97"/>
      <c r="AK25" s="99"/>
      <c r="AL25" s="153"/>
      <c r="AM25" s="153"/>
      <c r="AN25" s="152"/>
      <c r="AO25" s="152"/>
      <c r="AP25" s="152"/>
      <c r="AQ25" s="152"/>
      <c r="AR25" s="153"/>
      <c r="AS25" s="153"/>
      <c r="AT25" s="99"/>
      <c r="AU25" s="99"/>
    </row>
    <row r="26" spans="2:47" ht="39.75" customHeight="1" x14ac:dyDescent="0.25">
      <c r="B26" s="703"/>
      <c r="C26" s="707"/>
      <c r="D26" s="722"/>
      <c r="E26" s="64" t="str">
        <f>IF(CONCATENATE(C$23,E$3)=Matriz!$BH$45,CONCATENATE(Matriz!A45," - P3 I1"),"")</f>
        <v/>
      </c>
      <c r="F26" s="28" t="str">
        <f>IF(CONCATENATE(C$23,E$3)=Matriz!$BH$117,CONCATENATE(Matriz!A117," - P3 I1"),"")</f>
        <v/>
      </c>
      <c r="G26" s="31" t="str">
        <f>IF(CONCATENATE(C$23,E$3)=Matriz!$BH$189,CONCATENATE(Matriz!A189," - P3 I1"),"")</f>
        <v/>
      </c>
      <c r="H26" s="31" t="str">
        <f>IF(CONCATENATE(C$23,E$3)=Matriz!$BH$261,CONCATENATE(Matriz!A261," - P3 I1"),"")</f>
        <v/>
      </c>
      <c r="I26" s="31" t="str">
        <f>IF(CONCATENATE(C$23,E$3)=Matriz!$BH$333,CONCATENATE(Matriz!A333," - P3 I1"),"")</f>
        <v/>
      </c>
      <c r="J26" s="144"/>
      <c r="K26" s="67" t="str">
        <f>IF(CONCATENATE(C$23,K$3)=Matriz!$BH$45,CONCATENATE(Matriz!A45," - P3 I2"),"")</f>
        <v/>
      </c>
      <c r="L26" s="33" t="str">
        <f>IF(CONCATENATE(C$23,K$3)=Matriz!$BH$117,CONCATENATE(Matriz!A117," - P3 I2"),"")</f>
        <v/>
      </c>
      <c r="M26" s="29" t="str">
        <f>IF(CONCATENATE(C$23,K$3)=Matriz!$BH$189,CONCATENATE(Matriz!A189," - P3 I2"),"")</f>
        <v/>
      </c>
      <c r="N26" s="33" t="str">
        <f>IF(CONCATENATE(C$23,K$3)=Matriz!$BH$261,CONCATENATE(Matriz!A261," - P3 I2"),"")</f>
        <v/>
      </c>
      <c r="O26" s="33" t="str">
        <f>IF(CONCATENATE(C$23,K$3)=Matriz!$BH$333,CONCATENATE(Matriz!A333," - P3 I2"),"")</f>
        <v/>
      </c>
      <c r="P26" s="147"/>
      <c r="Q26" s="73" t="str">
        <f>IF(CONCATENATE(C$23,Q$3)=Matriz!$BH$45,CONCATENATE(Matriz!A45," - P3 I3"),"")</f>
        <v/>
      </c>
      <c r="R26" s="34" t="str">
        <f>IF(CONCATENATE(C$23,Q$3)=Matriz!$BH$117,CONCATENATE(Matriz!A117," - P3 I3"),"")</f>
        <v/>
      </c>
      <c r="S26" s="30" t="str">
        <f>IF(CONCATENATE(C$23,Q$3)=Matriz!$BH$189,CONCATENATE(Matriz!A189," - P3 I3"),"")</f>
        <v/>
      </c>
      <c r="T26" s="151" t="str">
        <f>IF(CONCATENATE(C$23,Q$3)=Matriz!$BH$261,CONCATENATE(Matriz!A261," - P3 I3"),"")</f>
        <v/>
      </c>
      <c r="U26" s="151" t="str">
        <f>IF(CONCATENATE(C$23,Q$3)=Matriz!$BH$333,CONCATENATE(Matriz!A333," - P3 I3"),"")</f>
        <v/>
      </c>
      <c r="V26" s="30"/>
      <c r="W26" s="87" t="str">
        <f>IF(CONCATENATE(C$23,W$3)=Matriz!$BH$45,CONCATENATE(Matriz!A45," - P3 I4"),"")</f>
        <v/>
      </c>
      <c r="X26" s="35" t="str">
        <f>IF(CONCATENATE(C$23,W$3)=Matriz!$BH$117,CONCATENATE(Matriz!A117," - P3 I4"),"")</f>
        <v/>
      </c>
      <c r="Y26" s="32" t="str">
        <f>IF(CONCATENATE(C$23,W$3)=Matriz!$BH$189,CONCATENATE(Matriz!A189," - P3 I4"),"")</f>
        <v/>
      </c>
      <c r="Z26" s="35" t="str">
        <f>IF(CONCATENATE(C$23,W$3)=Matriz!$BH$261,CONCATENATE(Matriz!A261," - P3 I4"),"")</f>
        <v/>
      </c>
      <c r="AA26" s="35" t="str">
        <f>IF(CONCATENATE(C$23,W$3)=Matriz!$BH$333,CONCATENATE(Matriz!A333," - P3 I4"),"")</f>
        <v/>
      </c>
      <c r="AB26" s="32"/>
      <c r="AC26" s="87" t="str">
        <f>IF(CONCATENATE(C$23,AC$3)=Matriz!$BH$45,CONCATENATE(Matriz!A45," - P3 I5"),"")</f>
        <v/>
      </c>
      <c r="AD26" s="35" t="str">
        <f>IF(CONCATENATE(C$23,AC$3)=Matriz!$BH$117,CONCATENATE(Matriz!A117," - P3 I5"),"")</f>
        <v/>
      </c>
      <c r="AE26" s="35" t="str">
        <f>IF(CONCATENATE(C$23,AC$3)=Matriz!$BH$189,CONCATENATE(Matriz!A189," - P3 I5"),"")</f>
        <v/>
      </c>
      <c r="AF26" s="35" t="str">
        <f>IF(CONCATENATE(C$23,AC$3)=Matriz!$BH$261,CONCATENATE(Matriz!A261," - P3 I5"),"")</f>
        <v/>
      </c>
      <c r="AG26" s="32" t="str">
        <f>IF(CONCATENATE(C$23,AC$3)=Matriz!$BH$333,CONCATENATE(Matriz!A333," - P3 I5"),"")</f>
        <v/>
      </c>
      <c r="AH26" s="97"/>
      <c r="AK26" s="99"/>
      <c r="AL26" s="99"/>
      <c r="AM26" s="99"/>
      <c r="AN26" s="152"/>
      <c r="AO26" s="152"/>
      <c r="AP26" s="152"/>
      <c r="AQ26" s="152"/>
      <c r="AR26" s="99"/>
      <c r="AS26" s="99"/>
      <c r="AT26" s="99"/>
      <c r="AU26" s="99"/>
    </row>
    <row r="27" spans="2:47" ht="39.75" customHeight="1" x14ac:dyDescent="0.25">
      <c r="B27" s="703"/>
      <c r="C27" s="707"/>
      <c r="D27" s="722"/>
      <c r="E27" s="64" t="str">
        <f>IF(CONCATENATE(C$23,E$3)=Matriz!$BH$54,CONCATENATE(Matriz!A54," - P3 I1"),"")</f>
        <v/>
      </c>
      <c r="F27" s="28" t="str">
        <f>IF(CONCATENATE(C$23,E$3)=Matriz!$BH$126,CONCATENATE(Matriz!A126," - P3 I1"),"")</f>
        <v/>
      </c>
      <c r="G27" s="31" t="str">
        <f>IF(CONCATENATE(C$23,E$3)=Matriz!$BH$198,CONCATENATE(Matriz!A198," - P3 I1"),"")</f>
        <v/>
      </c>
      <c r="H27" s="31" t="str">
        <f>IF(CONCATENATE(C$23,E$3)=Matriz!$BH$270,CONCATENATE(Matriz!A270," - P3 I1"),"")</f>
        <v/>
      </c>
      <c r="I27" s="31" t="str">
        <f>IF(CONCATENATE(C$23,E$3)=Matriz!$BH$342,CONCATENATE(Matriz!A342," - P3 I1"),"")</f>
        <v/>
      </c>
      <c r="J27" s="144"/>
      <c r="K27" s="67" t="str">
        <f>IF(CONCATENATE(C$23,K$3)=Matriz!$BH$54,CONCATENATE(Matriz!A54," - P3 I2"),"")</f>
        <v/>
      </c>
      <c r="L27" s="33" t="str">
        <f>IF(CONCATENATE(C$23,K$3)=Matriz!$BH$126,CONCATENATE(Matriz!A126," - P3 I2"),"")</f>
        <v/>
      </c>
      <c r="M27" s="29" t="str">
        <f>IF(CONCATENATE(C$23,K$3)=Matriz!$BH$198,CONCATENATE(Matriz!A198," - P3 I2"),"")</f>
        <v/>
      </c>
      <c r="N27" s="33" t="str">
        <f>IF(CONCATENATE(C$23,K$3)=Matriz!$BH$270,CONCATENATE(Matriz!A270," - P3 I2"),"")</f>
        <v/>
      </c>
      <c r="O27" s="33" t="str">
        <f>IF(CONCATENATE(C$23,K$3)=Matriz!$BH$342,CONCATENATE(Matriz!A342," - P3 I2"),"")</f>
        <v/>
      </c>
      <c r="P27" s="147"/>
      <c r="Q27" s="30" t="str">
        <f>IF(CONCATENATE(C$23,Q$3)=Matriz!$BH$54,CONCATENATE(Matriz!A54," - P3 I3"),"")</f>
        <v/>
      </c>
      <c r="R27" s="34" t="str">
        <f>IF(CONCATENATE(C$23,Q$3)=Matriz!$BH$126,CONCATENATE(Matriz!A126," - P3 I3"),"")</f>
        <v/>
      </c>
      <c r="S27" s="30" t="str">
        <f>IF(CONCATENATE(C$23,Q$3)=Matriz!$BH$198,CONCATENATE(Matriz!A198," - P3 I3"),"")</f>
        <v/>
      </c>
      <c r="T27" s="151" t="str">
        <f>IF(CONCATENATE(C$23,Q$3)=Matriz!$BH$270,CONCATENATE(Matriz!A270," - P3 I3"),"")</f>
        <v/>
      </c>
      <c r="U27" s="151" t="str">
        <f>IF(CONCATENATE(C$23,Q$3)=Matriz!$BH$342,CONCATENATE(Matriz!A342," - P3 I3"),"")</f>
        <v/>
      </c>
      <c r="V27" s="30"/>
      <c r="W27" s="87" t="str">
        <f>IF(CONCATENATE(C$23,W$3)=Matriz!$BH$54,CONCATENATE(Matriz!A54," - P3 I4"),"")</f>
        <v/>
      </c>
      <c r="X27" s="35" t="str">
        <f>IF(CONCATENATE(C$23,W$3)=Matriz!$BH$126,CONCATENATE(Matriz!A126," - P3 I4"),"")</f>
        <v/>
      </c>
      <c r="Y27" s="32" t="str">
        <f>IF(CONCATENATE(C$23,W$3)=Matriz!$BH$198,CONCATENATE(Matriz!A198," - P3 I4"),"")</f>
        <v/>
      </c>
      <c r="Z27" s="35" t="str">
        <f>IF(CONCATENATE(C$23,W$3)=Matriz!$BH$270,CONCATENATE(Matriz!A270," - P3 I4"),"")</f>
        <v/>
      </c>
      <c r="AA27" s="35" t="str">
        <f>IF(CONCATENATE(C$23,W$3)=Matriz!$BH$342,CONCATENATE(Matriz!A342," - P3 I4"),"")</f>
        <v/>
      </c>
      <c r="AB27" s="32"/>
      <c r="AC27" s="87" t="str">
        <f>IF(CONCATENATE(C$23,AC$3)=Matriz!$BH$54,CONCATENATE(Matriz!A54," - P3 I5"),"")</f>
        <v/>
      </c>
      <c r="AD27" s="35" t="str">
        <f>IF(CONCATENATE(C$23,AC$3)=Matriz!$BH$126,CONCATENATE(Matriz!A126," - P3 I5"),"")</f>
        <v/>
      </c>
      <c r="AE27" s="35" t="str">
        <f>IF(CONCATENATE(C$23,AC$3)=Matriz!$BH$198,CONCATENATE(Matriz!A198," - P3 I5"),"")</f>
        <v/>
      </c>
      <c r="AF27" s="35" t="str">
        <f>IF(CONCATENATE(C$23,AC$3)=Matriz!$BH$270,CONCATENATE(Matriz!A270," - P3 I5"),"")</f>
        <v/>
      </c>
      <c r="AG27" s="35" t="str">
        <f>IF(CONCATENATE(C$23,AC$3)=Matriz!$BH$342,CONCATENATE(Matriz!A342," - P3 I5"),"")</f>
        <v/>
      </c>
      <c r="AH27" s="97"/>
      <c r="AN27" s="98">
        <v>9</v>
      </c>
      <c r="AO27" s="98">
        <v>13</v>
      </c>
      <c r="AP27" s="98">
        <f t="shared" ref="AP27:AP39" si="0">AO27*AN27</f>
        <v>117</v>
      </c>
      <c r="AQ27" s="98"/>
    </row>
    <row r="28" spans="2:47" ht="39.75" customHeight="1" x14ac:dyDescent="0.25">
      <c r="B28" s="703"/>
      <c r="C28" s="707"/>
      <c r="D28" s="722"/>
      <c r="E28" s="64" t="str">
        <f>IF(CONCATENATE(C$23,E$3)=Matriz!$BH$63,CONCATENATE(Matriz!A63," - P3 I1"),"")</f>
        <v/>
      </c>
      <c r="F28" s="28" t="str">
        <f>IF(CONCATENATE(C$23,E$3)=Matriz!$BH$135,CONCATENATE(Matriz!A135," - P3 I1"),"")</f>
        <v/>
      </c>
      <c r="G28" s="31" t="str">
        <f>IF(CONCATENATE(C$23,E$3)=Matriz!$BH$207,CONCATENATE(Matriz!A207," - P3 I1"),"")</f>
        <v/>
      </c>
      <c r="H28" s="31" t="str">
        <f>IF(CONCATENATE(C$23,E$3)=Matriz!$BH$279,CONCATENATE(Matriz!A279," - P3 I1"),"")</f>
        <v/>
      </c>
      <c r="I28" s="31" t="str">
        <f>IF(CONCATENATE(C$23,E$3)=Matriz!$BH$351,CONCATENATE(Matriz!A351," - P3 I1"),"")</f>
        <v/>
      </c>
      <c r="J28" s="144"/>
      <c r="K28" s="67" t="str">
        <f>IF(CONCATENATE(C$23,K$3)=Matriz!$BH$63,CONCATENATE(Matriz!A63," - P3 I2"),"")</f>
        <v/>
      </c>
      <c r="L28" s="29" t="str">
        <f>IF(CONCATENATE(C$23,K$3)=Matriz!$BH$135,CONCATENATE(Matriz!A135," - P3 I2"),"")</f>
        <v/>
      </c>
      <c r="M28" s="29" t="str">
        <f>IF(CONCATENATE(C$23,K$3)=Matriz!$BH$207,CONCATENATE(Matriz!A207," - P3 I2"),"")</f>
        <v/>
      </c>
      <c r="N28" s="33" t="str">
        <f>IF(CONCATENATE(C$23,K$3)=Matriz!$BH$279,CONCATENATE(Matriz!A279," - P3 I2"),"")</f>
        <v/>
      </c>
      <c r="O28" s="33" t="str">
        <f>IF(CONCATENATE(C$23,K$3)=Matriz!$BH$351,CONCATENATE(Matriz!A351," - P3 I2"),"")</f>
        <v/>
      </c>
      <c r="P28" s="147"/>
      <c r="Q28" s="30" t="str">
        <f>IF(CONCATENATE(C$23,Q$3)=Matriz!$BH$63,CONCATENATE(Matriz!A63," - P3 I3"),"")</f>
        <v/>
      </c>
      <c r="R28" s="30" t="str">
        <f>IF(CONCATENATE(C$23,Q$3)=Matriz!$BH$135,CONCATENATE(Matriz!A135," - P3 I3"),"")</f>
        <v/>
      </c>
      <c r="S28" s="30" t="str">
        <f>IF(CONCATENATE(C$23,Q$3)=Matriz!$BH$207,CONCATENATE(Matriz!A207," - P3 I3"),"")</f>
        <v/>
      </c>
      <c r="T28" s="151" t="str">
        <f>IF(CONCATENATE(C$23,Q$3)=Matriz!$BH$279,CONCATENATE(Matriz!A279," - P3 I3"),"")</f>
        <v/>
      </c>
      <c r="U28" s="151" t="str">
        <f>IF(CONCATENATE(C$23,Q$3)=Matriz!$BH$351,CONCATENATE(Matriz!A351," - P3 I3"),"")</f>
        <v/>
      </c>
      <c r="V28" s="30"/>
      <c r="W28" s="87" t="str">
        <f>IF(CONCATENATE(C$23,W$3)=Matriz!$BH$63,CONCATENATE(Matriz!A63," - P3 I4"),"")</f>
        <v/>
      </c>
      <c r="X28" s="32" t="str">
        <f>IF(CONCATENATE(C$23,W$3)=Matriz!$BH$135,CONCATENATE(Matriz!A135," - P3 I4"),"")</f>
        <v/>
      </c>
      <c r="Y28" s="32" t="str">
        <f>IF(CONCATENATE(C$23,W$3)=Matriz!$BH$207,CONCATENATE(Matriz!A207," - P3 I4"),"")</f>
        <v/>
      </c>
      <c r="Z28" s="35" t="str">
        <f>IF(CONCATENATE(C$23,W$3)=Matriz!$BH$279,CONCATENATE(Matriz!A279," - P3 I4"),"")</f>
        <v/>
      </c>
      <c r="AA28" s="35" t="str">
        <f>IF(CONCATENATE(C$23,W$3)=Matriz!$BH$351,CONCATENATE(Matriz!A351," - P3 I4"),"")</f>
        <v/>
      </c>
      <c r="AB28" s="32"/>
      <c r="AC28" s="87" t="str">
        <f>IF(CONCATENATE(C$23,AC$3)=Matriz!$BH$63,CONCATENATE(Matriz!A63," - P3 I5"),"")</f>
        <v/>
      </c>
      <c r="AD28" s="32" t="str">
        <f>IF(CONCATENATE(C$23,AC$3)=Matriz!$BH$135,CONCATENATE(Matriz!A135," - P3 I5"),"")</f>
        <v/>
      </c>
      <c r="AE28" s="35" t="str">
        <f>IF(CONCATENATE(C$23,AC$3)=Matriz!$BH$207,CONCATENATE(Matriz!A207," - P3 I5"),"")</f>
        <v/>
      </c>
      <c r="AF28" s="35" t="str">
        <f>IF(CONCATENATE(C$23,AC$3)=Matriz!$BH$279,CONCATENATE(Matriz!A279," - P3 I5"),"")</f>
        <v/>
      </c>
      <c r="AG28" s="35" t="str">
        <f>IF(CONCATENATE(C$23,AC$3)=Matriz!$BH$351,CONCATENATE(Matriz!A351," - P3 I5"),"")</f>
        <v/>
      </c>
      <c r="AH28" s="97"/>
      <c r="AJ28" s="98"/>
      <c r="AN28" s="98">
        <v>9</v>
      </c>
      <c r="AO28" s="98">
        <v>14</v>
      </c>
      <c r="AP28" s="98">
        <f t="shared" si="0"/>
        <v>126</v>
      </c>
      <c r="AQ28" s="98"/>
    </row>
    <row r="29" spans="2:47" ht="39.75" customHeight="1" thickBot="1" x14ac:dyDescent="0.3">
      <c r="B29" s="703"/>
      <c r="C29" s="27"/>
      <c r="E29" s="100" t="str">
        <f>IF(CONCATENATE(C$23,E$3)=Matriz!$BH$72,CONCATENATE(Matriz!A72," - P3 I1"),"")</f>
        <v/>
      </c>
      <c r="F29" s="101" t="str">
        <f>IF(CONCATENATE(C$23,E$3)=Matriz!$BH$144,CONCATENATE(Matriz!A144," - P3 I1"),"")</f>
        <v/>
      </c>
      <c r="G29" s="142" t="str">
        <f>IF(CONCATENATE(C$23,E$3)=Matriz!$BH$216,CONCATENATE(Matriz!A216," - P3 I1"),"")</f>
        <v/>
      </c>
      <c r="H29" s="142" t="str">
        <f>IF(CONCATENATE(C$23,E$3)=Matriz!$BH$288,CONCATENATE(Matriz!A288," - P3 I1"),"")</f>
        <v/>
      </c>
      <c r="I29" s="142" t="str">
        <f>IF(CONCATENATE(C$23,E$3)=Matriz!$BH$360,CONCATENATE(Matriz!A360," - P3 I1"),"")</f>
        <v/>
      </c>
      <c r="J29" s="145"/>
      <c r="K29" s="148" t="str">
        <f>IF(CONCATENATE(C$23,K$3)=Matriz!$BH$72,CONCATENATE(Matriz!A72," - P3 I2"),"")</f>
        <v/>
      </c>
      <c r="L29" s="69" t="str">
        <f>IF(CONCATENATE(C$23,K$3)=Matriz!$BH$144,CONCATENATE(Matriz!A144," - P3 I2"),"")</f>
        <v/>
      </c>
      <c r="M29" s="69" t="str">
        <f>IF(CONCATENATE(C$23,K$3)=Matriz!$BH$216,CONCATENATE(Matriz!A216," - P3 I2"),"")</f>
        <v/>
      </c>
      <c r="N29" s="149" t="str">
        <f>IF(CONCATENATE(C$23,K$3)=Matriz!$BH$288,CONCATENATE(Matriz!A288," - P3 I2"),"")</f>
        <v/>
      </c>
      <c r="O29" s="149" t="str">
        <f>IF(CONCATENATE(C$23,K$3)=Matriz!$BH$360,CONCATENATE(Matriz!A360," - P3 I2"),"")</f>
        <v/>
      </c>
      <c r="P29" s="150"/>
      <c r="Q29" s="34" t="str">
        <f>IF(CONCATENATE(C$23,Q$3)=Matriz!$BH$72,CONCATENATE(Matriz!A72," - P3 I3"),"")</f>
        <v/>
      </c>
      <c r="R29" s="30" t="str">
        <f>IF(CONCATENATE(C$23,Q$3)=Matriz!$BH$144,CONCATENATE(Matriz!A144," - P3 I3"),"")</f>
        <v/>
      </c>
      <c r="S29" s="30" t="str">
        <f>IF(CONCATENATE(C$23,Q$3)=Matriz!$BH$216,CONCATENATE(Matriz!A216," - P3 I3"),"")</f>
        <v/>
      </c>
      <c r="T29" s="151" t="str">
        <f>IF(CONCATENATE(C$23,Q$3)=Matriz!$BH$288,CONCATENATE(Matriz!A288," - P3 I3"),"")</f>
        <v/>
      </c>
      <c r="U29" s="151" t="str">
        <f>IF(CONCATENATE(C$23,Q$3)=Matriz!$BH$360,CONCATENATE(Matriz!A360," - P3 I3"),"")</f>
        <v/>
      </c>
      <c r="V29" s="30"/>
      <c r="W29" s="118" t="str">
        <f>IF(CONCATENATE(C$23,W$3)=Matriz!$BH$72,CONCATENATE(Matriz!A72," - P3 I4"),"")</f>
        <v/>
      </c>
      <c r="X29" s="92" t="str">
        <f>IF(CONCATENATE(C$23,W$3)=Matriz!$BH$144,CONCATENATE(Matriz!A144," - P3 I4"),"")</f>
        <v/>
      </c>
      <c r="Y29" s="92" t="str">
        <f>IF(CONCATENATE(C$23,W$3)=Matriz!$BH$216,CONCATENATE(Matriz!A216," - P3 I4"),"")</f>
        <v/>
      </c>
      <c r="Z29" s="90" t="str">
        <f>IF(CONCATENATE(C$23,W$3)=Matriz!$BH$288,CONCATENATE(Matriz!A288," - P3 I4"),"")</f>
        <v/>
      </c>
      <c r="AA29" s="90" t="str">
        <f>IF(CONCATENATE(C$23,W$3)=Matriz!$BH$360,CONCATENATE(Matriz!A360," - P3 I4"),"")</f>
        <v/>
      </c>
      <c r="AB29" s="92"/>
      <c r="AC29" s="118" t="str">
        <f>IF(CONCATENATE(C$23,AC$3)=Matriz!$BH$72,CONCATENATE(Matriz!A72," - P3 I5"),"")</f>
        <v/>
      </c>
      <c r="AD29" s="92" t="str">
        <f>IF(CONCATENATE(C$23,AC$3)=Matriz!$BH$144,CONCATENATE(Matriz!A144," - P3 I5"),"")</f>
        <v/>
      </c>
      <c r="AE29" s="90" t="str">
        <f>IF(CONCATENATE(C$23,AC$3)=Matriz!$BH$216,CONCATENATE(Matriz!A216," - P3 I5"),"")</f>
        <v/>
      </c>
      <c r="AF29" s="90" t="str">
        <f>IF(CONCATENATE(C$23,AC$3)=Matriz!$BH$288,CONCATENATE(Matriz!A288," - P3 I5"),"")</f>
        <v/>
      </c>
      <c r="AG29" s="92" t="str">
        <f>IF(CONCATENATE(C$23,AC$3)=Matriz!$BH$360,CONCATENATE(Matriz!A360," - P3 I5"),"")</f>
        <v/>
      </c>
      <c r="AH29" s="91"/>
      <c r="AN29" s="98">
        <v>9</v>
      </c>
      <c r="AO29" s="98">
        <v>15</v>
      </c>
      <c r="AP29" s="98">
        <f t="shared" si="0"/>
        <v>135</v>
      </c>
      <c r="AQ29" s="98"/>
    </row>
    <row r="30" spans="2:47" ht="40.5" customHeight="1" x14ac:dyDescent="0.25">
      <c r="B30" s="703"/>
      <c r="E30" s="67" t="str">
        <f>IF(CONCATENATE(C$31,E$3)=Matriz!$BH$9,CONCATENATE(Matriz!A9," - P4 I1"),"")</f>
        <v/>
      </c>
      <c r="F30" s="29" t="str">
        <f>IF(CONCATENATE(C$31,E$3)=Matriz!$BH$54,CONCATENATE(Matriz!A54," - P4 I1"),"")</f>
        <v/>
      </c>
      <c r="G30" s="29" t="str">
        <f>IF(CONCATENATE(C$31,E$3)=Matriz!$BH$99,CONCATENATE(Matriz!A99," - P4 I1"),"")</f>
        <v/>
      </c>
      <c r="H30" s="29" t="str">
        <f>IF(CONCATENATE(C$31,E$3)=Matriz!$BH$144,CONCATENATE(Matriz!A144," - P4 I1"),"")</f>
        <v/>
      </c>
      <c r="I30" s="29"/>
      <c r="J30" s="33" t="str">
        <f>IF(CONCATENATE(C$31,E$3)=Matriz!$BH$189,CONCATENATE(Matriz!A189," - P4 I1"),"")</f>
        <v/>
      </c>
      <c r="K30" s="70" t="str">
        <f>IF(CONCATENATE(C$31,K$3)=Matriz!$BH$9,CONCATENATE(Matriz!A9," - P4 I2"),"")</f>
        <v/>
      </c>
      <c r="L30" s="71" t="str">
        <f>IF(CONCATENATE(C$31,K$3)=Matriz!$BH$54,CONCATENATE(Matriz!A54," - P4 I2"),"")</f>
        <v/>
      </c>
      <c r="M30" s="71" t="str">
        <f>IF(CONCATENATE(C$31,K$3)=Matriz!$BH$99,CONCATENATE(Matriz!A99," - P4 I2"),"")</f>
        <v/>
      </c>
      <c r="N30" s="71" t="str">
        <f>IF(CONCATENATE(C$31,K$3)=Matriz!$BH$144,CONCATENATE(Matriz!A144," - P4 I2"),"")</f>
        <v/>
      </c>
      <c r="O30" s="71" t="str">
        <f>IF(CONCATENATE(C$31,K$3)=Matriz!$BH$189,CONCATENATE(Matriz!A189," - P4 I2"),"")</f>
        <v/>
      </c>
      <c r="P30" s="71"/>
      <c r="Q30" s="70" t="str">
        <f>IF(CONCATENATE(C$31,Q$3)=Matriz!$BH$9,CONCATENATE(Matriz!A9," - P4 I3"),"")</f>
        <v/>
      </c>
      <c r="R30" s="71" t="str">
        <f>IF(CONCATENATE(C$31,Q$3)=Matriz!$BH$54,CONCATENATE(Matriz!A54," - P4 I3"),"")</f>
        <v/>
      </c>
      <c r="S30" s="71" t="str">
        <f>IF(CONCATENATE(D$31,R$3)=Matriz!$BH$99,CONCATENATE(Matriz!B99," - P4 I3"),"")</f>
        <v/>
      </c>
      <c r="T30" s="71" t="str">
        <f>IF(CONCATENATE(D$31,R$3)=Matriz!$BH$144,CONCATENATE(Matriz!B144," - P4 I3"),"")</f>
        <v/>
      </c>
      <c r="U30" s="71" t="str">
        <f>IF(CONCATENATE(D$31,R$3)=Matriz!$BH$189,CONCATENATE(Matriz!B189," - P4 I3"),"")</f>
        <v/>
      </c>
      <c r="V30" s="71"/>
      <c r="W30" s="84" t="str">
        <f>IF(CONCATENATE(C$31,W$3)=Matriz!$BH$9,CONCATENATE(Matriz!A9," - P4 I4"),"")</f>
        <v/>
      </c>
      <c r="X30" s="85" t="str">
        <f>IF(CONCATENATE(C$31,W$3)=Matriz!$BH$54,CONCATENATE(Matriz!A54," - P4 I4"),"")</f>
        <v/>
      </c>
      <c r="Y30" s="85" t="str">
        <f>IF(CONCATENATE(C$31,W$3)=Matriz!$BH$99,CONCATENATE(Matriz!A99," - P4 I4"),"")</f>
        <v/>
      </c>
      <c r="Z30" s="85" t="str">
        <f>IF(CONCATENATE(C$31,W$3)=Matriz!$BH$144,CONCATENATE(Matriz!A144," - P4 I4"),"")</f>
        <v/>
      </c>
      <c r="AA30" s="85" t="str">
        <f>IF(CONCATENATE(C$31,W$3)=Matriz!$BH$189,CONCATENATE(Matriz!A189," - P4 I4"),"")</f>
        <v/>
      </c>
      <c r="AB30" s="86"/>
      <c r="AC30" s="32" t="str">
        <f>IF(CONCATENATE(C$31,AC$3)=Matriz!$BH$9,CONCATENATE(Matriz!A9," - P4 I5"),"")</f>
        <v/>
      </c>
      <c r="AD30" s="32" t="str">
        <f>IF(CONCATENATE(C$31,AC$3)=Matriz!$BH$54,CONCATENATE(Matriz!A54," - P4 I5"),"")</f>
        <v/>
      </c>
      <c r="AE30" s="32" t="str">
        <f>IF(CONCATENATE(C$31,AC$3)=Matriz!$BH$99,CONCATENATE(Matriz!A99," - P4 I5"),"")</f>
        <v/>
      </c>
      <c r="AF30" s="32" t="str">
        <f>IF(CONCATENATE(C$31,AC$3)=Matriz!$BH$144,CONCATENATE(Matriz!A144," - P4 I5"),"")</f>
        <v/>
      </c>
      <c r="AG30" s="32"/>
      <c r="AH30" s="97" t="str">
        <f>IF(CONCATENATE(C$31,AC$3)=Matriz!$BH$189,CONCATENATE(Matriz!A189," - P4 I5"),"")</f>
        <v/>
      </c>
      <c r="AM30" s="98"/>
      <c r="AN30" s="98">
        <v>9</v>
      </c>
      <c r="AO30" s="98">
        <v>16</v>
      </c>
      <c r="AP30" s="98">
        <f t="shared" si="0"/>
        <v>144</v>
      </c>
      <c r="AQ30" s="98"/>
    </row>
    <row r="31" spans="2:47" ht="40.5" customHeight="1" x14ac:dyDescent="0.25">
      <c r="B31" s="703"/>
      <c r="C31" s="707">
        <v>4</v>
      </c>
      <c r="D31" s="721" t="s">
        <v>84</v>
      </c>
      <c r="E31" s="67" t="str">
        <f>IF(CONCATENATE(C$31,E$3)=Matriz!$BH$18,CONCATENATE(Matriz!A18," - P4 I1"),"")</f>
        <v/>
      </c>
      <c r="F31" s="29" t="str">
        <f>IF(CONCATENATE(C$31,E$3)=Matriz!$BH$63,CONCATENATE(Matriz!A63," - P4 I1"),"")</f>
        <v/>
      </c>
      <c r="G31" s="29" t="str">
        <f>IF(CONCATENATE(C$31,E$3)=Matriz!$BH$108,CONCATENATE(Matriz!A108," - P4 I1"),"")</f>
        <v/>
      </c>
      <c r="H31" s="29" t="str">
        <f>IF(CONCATENATE(C$31,E$3)=Matriz!$BH$153,CONCATENATE(Matriz!A153," - P4 I1"),"")</f>
        <v/>
      </c>
      <c r="I31" s="29"/>
      <c r="J31" s="33" t="str">
        <f>IF(CONCATENATE(C$31,E$3)=Matriz!$BH$198,CONCATENATE(Matriz!A198," - P4 I1"),"")</f>
        <v/>
      </c>
      <c r="K31" s="73" t="str">
        <f>IF(CONCATENATE(C$31,K$3)=Matriz!$BH$18,CONCATENATE(Matriz!A18," - P4 I2"),"")</f>
        <v/>
      </c>
      <c r="L31" s="30" t="str">
        <f>IF(CONCATENATE(C$31,K$3)=Matriz!$BH$63,CONCATENATE(Matriz!A63," - P4 I2"),"")</f>
        <v/>
      </c>
      <c r="M31" s="30" t="str">
        <f>IF(CONCATENATE(C$31,K$3)=Matriz!$BH$108,CONCATENATE(Matriz!A108," - P4 I2"),"")</f>
        <v/>
      </c>
      <c r="N31" s="30" t="str">
        <f>IF(CONCATENATE(C$31,K$3)=Matriz!$BH$153,CONCATENATE(Matriz!A153," - P4 I2"),"")</f>
        <v/>
      </c>
      <c r="O31" s="30" t="str">
        <f>IF(CONCATENATE(C$31,K$3)=Matriz!$BH$198,CONCATENATE(Matriz!A198," - P4 I2"),"")</f>
        <v/>
      </c>
      <c r="P31" s="30"/>
      <c r="Q31" s="73" t="str">
        <f>IF(CONCATENATE(C$31,Q$3)=Matriz!$BH$18,CONCATENATE(Matriz!A18," - P4 I3"),"")</f>
        <v/>
      </c>
      <c r="R31" s="30" t="str">
        <f>IF(CONCATENATE(C$31,Q$3)=Matriz!$BH$63,CONCATENATE(Matriz!A63," - P4 I3"),"")</f>
        <v/>
      </c>
      <c r="S31" s="30" t="str">
        <f>IF(CONCATENATE(D$31,R$3)=Matriz!$BH$108,CONCATENATE(Matriz!B108," - P4 I3"),"")</f>
        <v/>
      </c>
      <c r="T31" s="30" t="str">
        <f>IF(CONCATENATE(D$31,R$3)=Matriz!$BH$153,CONCATENATE(Matriz!B153," - P4 I3"),"")</f>
        <v/>
      </c>
      <c r="U31" s="30" t="str">
        <f>IF(CONCATENATE(D$31,R$3)=Matriz!$BH$198,CONCATENATE(Matriz!B198," - P4 I3"),"")</f>
        <v/>
      </c>
      <c r="V31" s="30"/>
      <c r="W31" s="87" t="str">
        <f>IF(CONCATENATE(C$31,W$3)=Matriz!$BH$18,CONCATENATE(Matriz!A18," - P4 I4"),"")</f>
        <v/>
      </c>
      <c r="X31" s="32" t="str">
        <f>IF(CONCATENATE(C$31,W$3)=Matriz!$BH$63,CONCATENATE(Matriz!A63," - P4 I4"),"")</f>
        <v/>
      </c>
      <c r="Y31" s="32" t="str">
        <f>IF(CONCATENATE(C$31,W$3)=Matriz!$BH$108,CONCATENATE(Matriz!A108," - P4 I4"),"")</f>
        <v/>
      </c>
      <c r="Z31" s="32" t="str">
        <f>IF(CONCATENATE(C$31,W$3)=Matriz!$BH$153,CONCATENATE(Matriz!A153," - P4 I4"),"")</f>
        <v/>
      </c>
      <c r="AA31" s="32" t="str">
        <f>IF(CONCATENATE(C$31,W$3)=Matriz!$BH$198,CONCATENATE(Matriz!A198," - P4 I4"),"")</f>
        <v/>
      </c>
      <c r="AB31" s="88"/>
      <c r="AC31" s="32" t="str">
        <f>IF(CONCATENATE(C$31,AC$3)=Matriz!$BH$18,CONCATENATE(Matriz!A18," - P4 I5"),"")</f>
        <v/>
      </c>
      <c r="AD31" s="32" t="str">
        <f>IF(CONCATENATE(C$31,AC$3)=Matriz!$BH$63,CONCATENATE(Matriz!A63," - P4 I5"),"")</f>
        <v/>
      </c>
      <c r="AE31" s="32" t="str">
        <f>IF(CONCATENATE(C$31,AC$3)=Matriz!$BH$108,CONCATENATE(Matriz!A108," - P4 I5"),"")</f>
        <v/>
      </c>
      <c r="AF31" s="32" t="str">
        <f>IF(CONCATENATE(C$31,AC$3)=Matriz!$BH$153,CONCATENATE(Matriz!A153," - P4 I5"),"")</f>
        <v/>
      </c>
      <c r="AG31" s="32"/>
      <c r="AH31" s="97" t="str">
        <f>IF(CONCATENATE(C$31,AC$3)=Matriz!$BH$198,CONCATENATE(Matriz!A198," - P4 I5"),"")</f>
        <v/>
      </c>
      <c r="AM31" s="98"/>
      <c r="AN31" s="98">
        <v>9</v>
      </c>
      <c r="AO31" s="98">
        <v>17</v>
      </c>
      <c r="AP31" s="98">
        <f t="shared" si="0"/>
        <v>153</v>
      </c>
      <c r="AQ31" s="98"/>
    </row>
    <row r="32" spans="2:47" ht="40.5" customHeight="1" x14ac:dyDescent="0.25">
      <c r="B32" s="703"/>
      <c r="C32" s="707"/>
      <c r="D32" s="721"/>
      <c r="E32" s="67" t="str">
        <f>IF(CONCATENATE(C$31,E$3)=Matriz!$BH$27,CONCATENATE(Matriz!A27," - P4 I1"),"")</f>
        <v/>
      </c>
      <c r="F32" s="29" t="str">
        <f>IF(CONCATENATE(C$31,E$3)=Matriz!$BH$72,CONCATENATE(Matriz!A72," - P4 I1"),"")</f>
        <v/>
      </c>
      <c r="G32" s="29" t="str">
        <f>IF(CONCATENATE(C$31,E$3)=Matriz!$BH$117,CONCATENATE(Matriz!A117," - P4 I1"),"")</f>
        <v/>
      </c>
      <c r="H32" s="29" t="str">
        <f>IF(CONCATENATE(C$31,E$3)=Matriz!$BH$162,CONCATENATE(Matriz!A162," - P4 I1"),"")</f>
        <v/>
      </c>
      <c r="I32" s="29"/>
      <c r="J32" s="33" t="str">
        <f>IF(CONCATENATE(C$31,E$3)=Matriz!$BH$207,CONCATENATE(Matriz!A207," - P4 I1"),"")</f>
        <v/>
      </c>
      <c r="K32" s="73" t="str">
        <f>IF(CONCATENATE(C$31,K$3)=Matriz!$BH$27,CONCATENATE(Matriz!A27," - P4 I2"),"")</f>
        <v/>
      </c>
      <c r="L32" s="34" t="str">
        <f>IF(CONCATENATE(C$31,K$3)=Matriz!$BH$72,CONCATENATE(Matriz!A72," - P4 I2"),"")</f>
        <v/>
      </c>
      <c r="M32" s="34" t="str">
        <f>IF(CONCATENATE(C$31,K$3)=Matriz!$BH$117,CONCATENATE(Matriz!A117," - P4 I2"),"")</f>
        <v/>
      </c>
      <c r="N32" s="34" t="str">
        <f>IF(CONCATENATE(C$31,K$3)=Matriz!$BH$162,CONCATENATE(Matriz!A162," - P4 I2"),"")</f>
        <v/>
      </c>
      <c r="O32" s="30" t="str">
        <f>IF(CONCATENATE(C$31,K$3)=Matriz!$BH$207,CONCATENATE(Matriz!A207," - P4 I2"),"")</f>
        <v/>
      </c>
      <c r="P32" s="30"/>
      <c r="Q32" s="73" t="str">
        <f>IF(CONCATENATE(C$31,Q$3)=Matriz!$BH$27,CONCATENATE(Matriz!A27," - P4 I3"),"")</f>
        <v/>
      </c>
      <c r="R32" s="34" t="str">
        <f>IF(CONCATENATE(C$31,Q$3)=Matriz!$BH$72,CONCATENATE(Matriz!A72," - P4 I3"),"")</f>
        <v/>
      </c>
      <c r="S32" s="34" t="str">
        <f>IF(CONCATENATE(D$31,R$3)=Matriz!$BH$117,CONCATENATE(Matriz!B117," - P4 I3"),"")</f>
        <v/>
      </c>
      <c r="T32" s="34" t="str">
        <f>IF(CONCATENATE(D$31,R$3)=Matriz!$BH$162,CONCATENATE(Matriz!B162," - P4 I3"),"")</f>
        <v/>
      </c>
      <c r="U32" s="30" t="str">
        <f>IF(CONCATENATE(D$31,R$3)=Matriz!$BH$207,CONCATENATE(Matriz!B207," - P4 I3"),"")</f>
        <v/>
      </c>
      <c r="V32" s="30"/>
      <c r="W32" s="87" t="str">
        <f>IF(CONCATENATE(C$31,W$3)=Matriz!$BH$27,CONCATENATE(Matriz!A27," - P4 I4"),"")</f>
        <v/>
      </c>
      <c r="X32" s="35" t="str">
        <f>IF(CONCATENATE(C$31,W$3)=Matriz!$BH$72,CONCATENATE(Matriz!A72," - P4 I4"),"")</f>
        <v/>
      </c>
      <c r="Y32" s="35" t="str">
        <f>IF(CONCATENATE(C$31,W$3)=Matriz!$BH$117,CONCATENATE(Matriz!A117," - P4 I4"),"")</f>
        <v/>
      </c>
      <c r="Z32" s="35" t="str">
        <f>IF(CONCATENATE(C$31,W$3)=Matriz!$BH$162,CONCATENATE(Matriz!A162," - P4 I4"),"")</f>
        <v/>
      </c>
      <c r="AA32" s="32" t="str">
        <f>IF(CONCATENATE(C$31,W$3)=Matriz!$BH$207,CONCATENATE(Matriz!A207," - P4 I4"),"")</f>
        <v/>
      </c>
      <c r="AB32" s="88"/>
      <c r="AC32" s="32" t="str">
        <f>IF(CONCATENATE(C$31,AC$3)=Matriz!$BH$27,CONCATENATE(Matriz!A27," - P4 I5"),"")</f>
        <v/>
      </c>
      <c r="AD32" s="35" t="str">
        <f>IF(CONCATENATE(C$31,AC$3)=Matriz!$BH$72,CONCATENATE(Matriz!A72," - P4 I5"),"")</f>
        <v/>
      </c>
      <c r="AE32" s="35" t="str">
        <f>IF(CONCATENATE(C$31,AC$3)=Matriz!$BH$117,CONCATENATE(Matriz!A117," - P4 I5"),"")</f>
        <v/>
      </c>
      <c r="AF32" s="35" t="str">
        <f>IF(CONCATENATE(C$31,AC$3)=Matriz!$BH$162,CONCATENATE(Matriz!A162," - P4 I5"),"")</f>
        <v/>
      </c>
      <c r="AG32" s="35"/>
      <c r="AH32" s="97" t="str">
        <f>IF(CONCATENATE(C$31,AC$3)=Matriz!$BH$207,CONCATENATE(Matriz!A207," - P4 I5"),"")</f>
        <v/>
      </c>
      <c r="AN32" s="98">
        <v>9</v>
      </c>
      <c r="AO32" s="98">
        <v>18</v>
      </c>
      <c r="AP32" s="98">
        <f t="shared" si="0"/>
        <v>162</v>
      </c>
      <c r="AQ32" s="98"/>
    </row>
    <row r="33" spans="2:43" ht="40.5" customHeight="1" x14ac:dyDescent="0.25">
      <c r="B33" s="703"/>
      <c r="C33" s="707"/>
      <c r="D33" s="721"/>
      <c r="E33" s="67" t="str">
        <f>IF(CONCATENATE(C$31,E$3)=Matriz!$BH$36,CONCATENATE(Matriz!A36," - P4 I1"),"")</f>
        <v/>
      </c>
      <c r="F33" s="29" t="str">
        <f>IF(CONCATENATE(C$31,E$3)=Matriz!$BH$81,CONCATENATE(Matriz!A81," - P4 I1"),"")</f>
        <v/>
      </c>
      <c r="G33" s="29" t="str">
        <f>IF(CONCATENATE(C$31,E$3)=Matriz!$BH$126,CONCATENATE(Matriz!A126," - P4 I1"),"")</f>
        <v/>
      </c>
      <c r="H33" s="29" t="str">
        <f>IF(CONCATENATE(C$31,E$3)=Matriz!$BH$171,CONCATENATE(Matriz!A171," - P4 I1"),"")</f>
        <v/>
      </c>
      <c r="I33" s="29"/>
      <c r="J33" s="33" t="str">
        <f>IF(CONCATENATE(C$31,E$3)=Matriz!$BH$216,CONCATENATE(Matriz!A216," - P4 I1"),"")</f>
        <v/>
      </c>
      <c r="K33" s="73" t="str">
        <f>IF(CONCATENATE(C$31,K$3)=Matriz!$BH$36,CONCATENATE(Matriz!C36," - P4 I2"),"")</f>
        <v/>
      </c>
      <c r="L33" s="34" t="str">
        <f>IF(CONCATENATE(C$31,K$3)=Matriz!$BH$81,CONCATENATE(Matriz!A81," - P4 I2"),"")</f>
        <v/>
      </c>
      <c r="M33" s="34" t="str">
        <f>IF(CONCATENATE(C$31,K$3)=Matriz!$BH$126,CONCATENATE(Matriz!A126," - P4 I2"),"")</f>
        <v/>
      </c>
      <c r="N33" s="34" t="str">
        <f>IF(CONCATENATE(C$31,K$3)=Matriz!$BH$171,CONCATENATE(Matriz!A171," - P4 I2"),"")</f>
        <v/>
      </c>
      <c r="O33" s="30" t="str">
        <f>IF(CONCATENATE(C$31,K$3)=Matriz!$BH$216,CONCATENATE(Matriz!A216," - P4 I2"),"")</f>
        <v/>
      </c>
      <c r="P33" s="30"/>
      <c r="Q33" s="73" t="str">
        <f>IF(CONCATENATE(C$31,Q$3)=Matriz!$BH$36,CONCATENATE(Matriz!A36," - P4 I3"),"")</f>
        <v/>
      </c>
      <c r="R33" s="34" t="str">
        <f>IF(CONCATENATE(D$31,R$3)=Matriz!$BH$81,CONCATENATE(Matriz!B81," - P4 I3"),"")</f>
        <v/>
      </c>
      <c r="S33" s="34" t="str">
        <f>IF(CONCATENATE(D$31,R$3)=Matriz!$BH$126,CONCATENATE(Matriz!B126," - P4 I3"),"")</f>
        <v/>
      </c>
      <c r="T33" s="34" t="str">
        <f>IF(CONCATENATE(D$31,R$3)=Matriz!$BH$171,CONCATENATE(Matriz!B171," - P4 I3"),"")</f>
        <v/>
      </c>
      <c r="U33" s="30" t="str">
        <f>IF(CONCATENATE(D$31,R$3)=Matriz!$BH$216,CONCATENATE(Matriz!B216," - P4 I3"),"")</f>
        <v/>
      </c>
      <c r="V33" s="30"/>
      <c r="W33" s="87" t="str">
        <f>IF(CONCATENATE(C$31,W$3)=Matriz!$BH$36,CONCATENATE(Matriz!A36," - P4 I4"),"")</f>
        <v/>
      </c>
      <c r="X33" s="35" t="str">
        <f>IF(CONCATENATE(C$31,W$3)=Matriz!$BH$81,CONCATENATE(Matriz!A81," - P4 I4"),"")</f>
        <v/>
      </c>
      <c r="Y33" s="35" t="str">
        <f>IF(CONCATENATE(C$31,W$3)=Matriz!$BH$126,CONCATENATE(Matriz!A126," - P4 I4"),"")</f>
        <v/>
      </c>
      <c r="Z33" s="35" t="str">
        <f>IF(CONCATENATE(C$31,W$3)=Matriz!$BH$171,CONCATENATE(Matriz!A171," - P4 I4"),"")</f>
        <v/>
      </c>
      <c r="AA33" s="32" t="str">
        <f>IF(CONCATENATE(C$31,W$3)=Matriz!$BH$216,CONCATENATE(Matriz!A216," - P4 I4"),"")</f>
        <v/>
      </c>
      <c r="AB33" s="88"/>
      <c r="AC33" s="32" t="str">
        <f>IF(CONCATENATE(C$31,AC$3)=Matriz!$BH$36,CONCATENATE(Matriz!A36," - P4 I5"),"")</f>
        <v/>
      </c>
      <c r="AD33" s="35" t="str">
        <f>IF(CONCATENATE(C$31,AC$3)=Matriz!$BH$81,CONCATENATE(Matriz!A81," - P4 I5"),"")</f>
        <v/>
      </c>
      <c r="AE33" s="35" t="str">
        <f>IF(CONCATENATE(C$31,AC$3)=Matriz!$BH$126,CONCATENATE(Matriz!A126," - P4 I5"),"")</f>
        <v/>
      </c>
      <c r="AF33" s="35" t="str">
        <f>IF(CONCATENATE(C$31,AC$3)=Matriz!$BH$171,CONCATENATE(Matriz!A171," - P4 I5"),"")</f>
        <v/>
      </c>
      <c r="AG33" s="35"/>
      <c r="AH33" s="97" t="str">
        <f>IF(CONCATENATE(C$31,AC$3)=Matriz!$BH$216,CONCATENATE(Matriz!A216," - P4 I5"),"")</f>
        <v/>
      </c>
      <c r="AN33" s="98">
        <v>9</v>
      </c>
      <c r="AO33" s="98">
        <v>19</v>
      </c>
      <c r="AP33" s="98">
        <f t="shared" si="0"/>
        <v>171</v>
      </c>
      <c r="AQ33" s="98"/>
    </row>
    <row r="34" spans="2:43" ht="40.5" customHeight="1" thickBot="1" x14ac:dyDescent="0.3">
      <c r="B34" s="703"/>
      <c r="E34" s="68" t="str">
        <f>IF(CONCATENATE(C$31,E$3)=Matriz!$BH$45,CONCATENATE(Matriz!A45," - P4 I1"),"")</f>
        <v/>
      </c>
      <c r="F34" s="69" t="str">
        <f>IF(CONCATENATE(C$31,E$3)=Matriz!$BH$90,CONCATENATE(Matriz!A90," - P4 I1"),"")</f>
        <v/>
      </c>
      <c r="G34" s="69" t="str">
        <f>IF(CONCATENATE(C$31,E$3)=Matriz!$BH$135,CONCATENATE(Matriz!A135," - P4 I1"),"")</f>
        <v/>
      </c>
      <c r="H34" s="69" t="str">
        <f>IF(CONCATENATE(C$31,E$3)=Matriz!$BH$180,CONCATENATE(Matriz!A180," - P4 I1"),"")</f>
        <v/>
      </c>
      <c r="I34" s="69"/>
      <c r="J34" s="69" t="str">
        <f>IF(CONCATENATE(C$31,E$3)=Matriz!$BH$225,CONCATENATE(Matriz!A225," - P4 I1"),"")</f>
        <v/>
      </c>
      <c r="K34" s="73" t="str">
        <f>IF(CONCATENATE(C$31,K$3)=Matriz!$BH$45,CONCATENATE(Matriz!A45," - P4 I2"),"")</f>
        <v/>
      </c>
      <c r="L34" s="30" t="str">
        <f>IF(CONCATENATE(C$31,K$3)=Matriz!$BH$90,CONCATENATE(Matriz!A90," - P4 I2"),"")</f>
        <v/>
      </c>
      <c r="M34" s="30" t="str">
        <f>IF(CONCATENATE(C$31,K$3)=Matriz!$BH$135,CONCATENATE(Matriz!A135," - P4 I2"),"")</f>
        <v/>
      </c>
      <c r="N34" s="30" t="str">
        <f>IF(CONCATENATE(C$31,K$3)=Matriz!$BH$180,CONCATENATE(Matriz!A180," - P4 I2"),"")</f>
        <v/>
      </c>
      <c r="O34" s="30" t="str">
        <f>IF(CONCATENATE(C$31,K$3)=Matriz!$BH$225,CONCATENATE(Matriz!A225," - P4 I2"),"")</f>
        <v/>
      </c>
      <c r="P34" s="30"/>
      <c r="Q34" s="73" t="str">
        <f>IF(CONCATENATE(C$31,Q$3)=Matriz!$BH$45,CONCATENATE(Matriz!A45," - P4 I3"),"")</f>
        <v/>
      </c>
      <c r="R34" s="30" t="str">
        <f>IF(CONCATENATE(D$31,R$3)=Matriz!$BH$90,CONCATENATE(Matriz!B90," - P4 I3"),"")</f>
        <v/>
      </c>
      <c r="S34" s="30" t="str">
        <f>IF(CONCATENATE(D$31,R$3)=Matriz!$BH$135,CONCATENATE(Matriz!B135," - P4 I3"),"")</f>
        <v/>
      </c>
      <c r="T34" s="30" t="str">
        <f>IF(CONCATENATE(D$31,R$3)=Matriz!$BH$180,CONCATENATE(Matriz!B180," - P4 I3"),"")</f>
        <v/>
      </c>
      <c r="U34" s="30" t="str">
        <f>IF(CONCATENATE(D$31,R$3)=Matriz!$BH$225,CONCATENATE(Matriz!B225," - P4 I3"),"")</f>
        <v/>
      </c>
      <c r="V34" s="30"/>
      <c r="W34" s="87" t="str">
        <f>IF(CONCATENATE(C$31,W$3)=Matriz!$BH$45,CONCATENATE(Matriz!A45," - P4 I4"),"")</f>
        <v/>
      </c>
      <c r="X34" s="32" t="str">
        <f>IF(CONCATENATE(C$31,W$3)=Matriz!$BH$90,CONCATENATE(Matriz!A90," - P4 I4"),"")</f>
        <v/>
      </c>
      <c r="Y34" s="32" t="str">
        <f>IF(CONCATENATE(C$31,W$3)=Matriz!$BH$135,CONCATENATE(Matriz!A135," - P4 I4"),"")</f>
        <v/>
      </c>
      <c r="Z34" s="32" t="str">
        <f>IF(CONCATENATE(C$31,W$3)=Matriz!$BH$180,CONCATENATE(Matriz!A180," - P4 I4"),"")</f>
        <v/>
      </c>
      <c r="AA34" s="32" t="str">
        <f>IF(CONCATENATE(C$31,W$3)=Matriz!$BH$225,CONCATENATE(Matriz!A225," - P4 I4"),"")</f>
        <v/>
      </c>
      <c r="AB34" s="88"/>
      <c r="AC34" s="92" t="str">
        <f>IF(CONCATENATE(C$31,AC$3)=Matriz!$BH$45,CONCATENATE(Matriz!A45," - P4 I5"),"")</f>
        <v/>
      </c>
      <c r="AD34" s="92" t="str">
        <f>IF(CONCATENATE(C$31,AC$3)=Matriz!$BH$90,CONCATENATE(Matriz!A90," - P4 I5"),"")</f>
        <v/>
      </c>
      <c r="AE34" s="92" t="str">
        <f>IF(CONCATENATE(C$31,AC$3)=Matriz!$BH$135,CONCATENATE(Matriz!A135," - P4 I5"),"")</f>
        <v/>
      </c>
      <c r="AF34" s="92" t="str">
        <f>IF(CONCATENATE(C$31,AC$3)=Matriz!$BH$180,CONCATENATE(Matriz!A180," - P4 I5"),"")</f>
        <v/>
      </c>
      <c r="AG34" s="92"/>
      <c r="AH34" s="91" t="str">
        <f>IF(CONCATENATE(C$31,AC$3)=Matriz!$BH$225,CONCATENATE(Matriz!A225," - P4 I5"),"")</f>
        <v/>
      </c>
      <c r="AN34" s="98">
        <v>9</v>
      </c>
      <c r="AO34" s="98">
        <v>20</v>
      </c>
      <c r="AP34" s="98">
        <f t="shared" si="0"/>
        <v>180</v>
      </c>
      <c r="AQ34" s="98"/>
    </row>
    <row r="35" spans="2:43" ht="39.75" customHeight="1" x14ac:dyDescent="0.25">
      <c r="B35" s="703"/>
      <c r="E35" s="70" t="str">
        <f>IF(CONCATENATE(C$36,E$3)=Matriz!$BH$9,CONCATENATE(Matriz!A$9," - P5 I1"),"")</f>
        <v/>
      </c>
      <c r="F35" s="71" t="str">
        <f>IF(CONCATENATE($C$36,E$3)=Matriz!$BH$54,CONCATENATE(Matriz!A$54," - P5 I1"),"")</f>
        <v/>
      </c>
      <c r="G35" s="71" t="str">
        <f>IF(CONCATENATE($C$36,E$3)=Matriz!$BH$99,CONCATENATE(Matriz!A$99," - P5 I1"),"")</f>
        <v/>
      </c>
      <c r="H35" s="71" t="str">
        <f>IF(CONCATENATE($C$36,E$3)=Matriz!$BH$144,CONCATENATE(Matriz!A$144," - P5 I1"),"")</f>
        <v/>
      </c>
      <c r="I35" s="71"/>
      <c r="J35" s="113" t="str">
        <f>IF(CONCATENATE($C$36,E$3)=Matriz!$BH$189,CONCATENATE(Matriz!A$189," - P5 I1"),"")</f>
        <v/>
      </c>
      <c r="K35" s="70" t="str">
        <f>IF(CONCATENATE(C$36,K$3)=Matriz!$BH$9,CONCATENATE(Matriz!A$9," - P5 I2"),"")</f>
        <v/>
      </c>
      <c r="L35" s="71" t="str">
        <f>IF(CONCATENATE($C$36,K$3)=Matriz!$BH$54,CONCATENATE(Matriz!A$54," - P5 I2"),"")</f>
        <v/>
      </c>
      <c r="M35" s="71" t="str">
        <f>IF(CONCATENATE($C$36,K$3)=Matriz!$BH$99,CONCATENATE(Matriz!A$99," - P5 I2"),"")</f>
        <v/>
      </c>
      <c r="N35" s="71" t="str">
        <f>IF(CONCATENATE($C$36,K$3)=Matriz!$BH$144,CONCATENATE(Matriz!A$144," - P5 I2"),"")</f>
        <v/>
      </c>
      <c r="O35" s="71" t="str">
        <f>IF(CONCATENATE($C$36,K$3)=Matriz!$BH$189,CONCATENATE(Matriz!A$189," - P5 I2"),"")</f>
        <v/>
      </c>
      <c r="P35" s="71"/>
      <c r="Q35" s="84" t="str">
        <f>IF(CONCATENATE(C$36,Q$3)=Matriz!$BH$9,CONCATENATE(Matriz!A$9," - P5 I3"),"")</f>
        <v/>
      </c>
      <c r="R35" s="85" t="str">
        <f>IF(CONCATENATE($C$36,Q$3)=Matriz!$BH$54,CONCATENATE(Matriz!A$54," - P5 I3"),"")</f>
        <v/>
      </c>
      <c r="S35" s="85" t="str">
        <f>IF(CONCATENATE($C$36,Q$3)=Matriz!$BH$99,CONCATENATE(Matriz!A$99," - P5 I3"),"")</f>
        <v/>
      </c>
      <c r="T35" s="85" t="str">
        <f>IF(CONCATENATE($C$36,Q$3)=Matriz!$BH$144,CONCATENATE(Matriz!A$144," - P5 I3"),"")</f>
        <v/>
      </c>
      <c r="U35" s="85" t="str">
        <f>IF(CONCATENATE($C$36,Q$3)=Matriz!$BH$189,CONCATENATE(Matriz!A$189," - P5 I3"),"")</f>
        <v/>
      </c>
      <c r="V35" s="85"/>
      <c r="W35" s="84" t="str">
        <f>IF(CONCATENATE($C$36,W$3)=Matriz!$BH$9,CONCATENATE(Matriz!A$9," - P5 I4"),"")</f>
        <v/>
      </c>
      <c r="X35" s="85" t="str">
        <f>IF(CONCATENATE($C$36,W$3)=Matriz!$BH$54,CONCATENATE(Matriz!A$54," - P5 I4"),"")</f>
        <v/>
      </c>
      <c r="Y35" s="85" t="str">
        <f>IF(CONCATENATE($C$36,W$3)=Matriz!$BH$99,CONCATENATE(Matriz!A$99," - P5 I4"),"")</f>
        <v/>
      </c>
      <c r="Z35" s="85" t="str">
        <f>IF(CONCATENATE($C$36,W$3)=Matriz!$BH$144,CONCATENATE(Matriz!A$144," - P5 I4"),"")</f>
        <v/>
      </c>
      <c r="AA35" s="85" t="str">
        <f>IF(CONCATENATE($C$36,W$3)=Matriz!$BH$189,CONCATENATE(Matriz!A$189," - P5 I4"),"")</f>
        <v/>
      </c>
      <c r="AB35" s="86"/>
      <c r="AC35" s="85" t="str">
        <f>IF(CONCATENATE($C$36,AC$3)=Matriz!$BH$9,CONCATENATE(Matriz!A$9," - P5 I5"),"")</f>
        <v/>
      </c>
      <c r="AD35" s="85" t="str">
        <f>IF(CONCATENATE($C$36,AC$3)=Matriz!$BH$54,CONCATENATE(Matriz!A$54," - P5 I5"),"")</f>
        <v/>
      </c>
      <c r="AE35" s="85" t="str">
        <f>IF(CONCATENATE($C$36,AC$3)=Matriz!$BH$99,CONCATENATE(Matriz!A$99," - P5 I5"),"")</f>
        <v/>
      </c>
      <c r="AF35" s="85" t="str">
        <f>IF(CONCATENATE($C$36,AC$3)=Matriz!$BH$144,CONCATENATE(Matriz!A$144," - P5 I5"),"")</f>
        <v/>
      </c>
      <c r="AG35" s="85"/>
      <c r="AH35" s="96" t="str">
        <f>IF(CONCATENATE($C$36,AC$3)=Matriz!$BH$189,CONCATENATE(Matriz!A$189," - P5 I5"),"")</f>
        <v/>
      </c>
      <c r="AN35" s="98">
        <v>9</v>
      </c>
      <c r="AO35" s="98">
        <v>21</v>
      </c>
      <c r="AP35" s="98">
        <f t="shared" si="0"/>
        <v>189</v>
      </c>
      <c r="AQ35" s="98"/>
    </row>
    <row r="36" spans="2:43" ht="39.75" customHeight="1" x14ac:dyDescent="0.25">
      <c r="B36" s="703"/>
      <c r="C36" s="707">
        <v>5</v>
      </c>
      <c r="D36" s="722" t="s">
        <v>85</v>
      </c>
      <c r="E36" s="73" t="str">
        <f>IF(CONCATENATE($C$36,E$3)=Matriz!$BH$18,CONCATENATE(Matriz!A$18," - P5 I1"),"")</f>
        <v/>
      </c>
      <c r="F36" s="30" t="str">
        <f>IF(CONCATENATE($C$36,E$3)=Matriz!$BH$63,CONCATENATE(Matriz!A$63," - P5 I1"),"")</f>
        <v/>
      </c>
      <c r="G36" s="30" t="str">
        <f>IF(CONCATENATE($C$36,E$3)=Matriz!$BH$108,CONCATENATE(Matriz!A$108," - P5 I1"),"")</f>
        <v/>
      </c>
      <c r="H36" s="30" t="str">
        <f>IF(CONCATENATE($C$36,E$3)=Matriz!$BH$153,CONCATENATE(Matriz!A$153," - P5 I1"),"")</f>
        <v/>
      </c>
      <c r="I36" s="30"/>
      <c r="J36" s="34" t="str">
        <f>IF(CONCATENATE($C$36,E$3)=Matriz!$BH$198,CONCATENATE(Matriz!A$198," - P5 I1"),"")</f>
        <v/>
      </c>
      <c r="K36" s="73" t="str">
        <f>IF(CONCATENATE($C$36,K$3)=Matriz!$BH$18,CONCATENATE(Matriz!A$18," - P5 I2"),"")</f>
        <v/>
      </c>
      <c r="L36" s="30" t="str">
        <f>IF(CONCATENATE($C$36,K$3)=Matriz!$BH$63,CONCATENATE(Matriz!A$63," - P5 I2"),"")</f>
        <v/>
      </c>
      <c r="M36" s="30" t="str">
        <f>IF(CONCATENATE($C$36,K$3)=Matriz!$BH$108,CONCATENATE(Matriz!A$108," - P5 I2"),"")</f>
        <v/>
      </c>
      <c r="N36" s="30" t="str">
        <f>IF(CONCATENATE($C$36,K$3)=Matriz!$BH$153,CONCATENATE(Matriz!A$153," - P5 I2"),"")</f>
        <v/>
      </c>
      <c r="O36" s="30" t="str">
        <f>IF(CONCATENATE($C$36,K$3)=Matriz!$BH$198,CONCATENATE(Matriz!A$198," - P5 I2"),"")</f>
        <v/>
      </c>
      <c r="P36" s="30"/>
      <c r="Q36" s="87" t="str">
        <f>IF(CONCATENATE($C$36,Q$3)=Matriz!$BH$18,CONCATENATE(Matriz!A$18," - P5 I3"),"")</f>
        <v/>
      </c>
      <c r="R36" s="32" t="str">
        <f>IF(CONCATENATE($C$36,Q$3)=Matriz!$BH$63,CONCATENATE(Matriz!A$63," - P5 I3"),"")</f>
        <v/>
      </c>
      <c r="S36" s="32" t="str">
        <f>IF(CONCATENATE($C$36,Q$3)=Matriz!$BH$108,CONCATENATE(Matriz!A$108," - P5 I3"),"")</f>
        <v/>
      </c>
      <c r="T36" s="32" t="str">
        <f>IF(CONCATENATE($C$36,Q$3)=Matriz!$BH$153,CONCATENATE(Matriz!A$153," - P5 I3"),"")</f>
        <v/>
      </c>
      <c r="U36" s="32" t="str">
        <f>IF(CONCATENATE($C$36,Q$3)=Matriz!$BH$198,CONCATENATE(Matriz!A$198," - P5 I3"),"")</f>
        <v/>
      </c>
      <c r="V36" s="32"/>
      <c r="W36" s="87" t="str">
        <f>IF(CONCATENATE($C$36,W$3)=Matriz!$BH$18,CONCATENATE(Matriz!A$18," - P5 I4"),"")</f>
        <v/>
      </c>
      <c r="X36" s="32" t="str">
        <f>IF(CONCATENATE($C$36,W$3)=Matriz!$BH$63,CONCATENATE(Matriz!A$63," - P5 I4"),"")</f>
        <v/>
      </c>
      <c r="Y36" s="32" t="str">
        <f>IF(CONCATENATE($C$36,W$3)=Matriz!$BH$108,CONCATENATE(Matriz!A$108," - P5 I4"),"")</f>
        <v/>
      </c>
      <c r="Z36" s="32" t="str">
        <f>IF(CONCATENATE($C$36,W$3)=Matriz!$BH$153,CONCATENATE(Matriz!A$153," - P5 I4"),"")</f>
        <v/>
      </c>
      <c r="AA36" s="32" t="str">
        <f>IF(CONCATENATE($C$36,W$3)=Matriz!$BH$198,CONCATENATE(Matriz!A$198," - P5 I4"),"")</f>
        <v/>
      </c>
      <c r="AB36" s="88"/>
      <c r="AC36" s="32" t="str">
        <f>IF(CONCATENATE($C$36,AC$3)=Matriz!$BH$18,CONCATENATE(Matriz!A$18," - P5 I5"),"")</f>
        <v/>
      </c>
      <c r="AD36" s="32" t="str">
        <f>IF(CONCATENATE($C$36,AC$3)=Matriz!$BH$63,CONCATENATE(Matriz!A$63," - P5 I5"),"")</f>
        <v/>
      </c>
      <c r="AE36" s="32" t="str">
        <f>IF(CONCATENATE($C$36,AC$3)=Matriz!$BH$108,CONCATENATE(Matriz!A$108," - P5 I5"),"")</f>
        <v/>
      </c>
      <c r="AF36" s="32" t="str">
        <f>IF(CONCATENATE($C$36,AC$3)=Matriz!$BH$153,CONCATENATE(Matriz!A$153," - P5 I5"),"")</f>
        <v/>
      </c>
      <c r="AG36" s="32"/>
      <c r="AH36" s="97" t="str">
        <f>IF(CONCATENATE($C$36,AC$3)=Matriz!$BH$198,CONCATENATE(Matriz!A$198," - P5 I5"),"")</f>
        <v/>
      </c>
      <c r="AN36" s="98">
        <v>9</v>
      </c>
      <c r="AO36" s="98">
        <v>22</v>
      </c>
      <c r="AP36" s="98">
        <f t="shared" si="0"/>
        <v>198</v>
      </c>
      <c r="AQ36" s="98"/>
    </row>
    <row r="37" spans="2:43" ht="39.75" customHeight="1" x14ac:dyDescent="0.25">
      <c r="B37" s="703"/>
      <c r="C37" s="707"/>
      <c r="D37" s="722"/>
      <c r="E37" s="73" t="str">
        <f>IF(CONCATENATE($C$36,E$3)=Matriz!$BH$27,CONCATENATE(Matriz!A$27," - P5 I1"),"")</f>
        <v/>
      </c>
      <c r="F37" s="30" t="str">
        <f>IF(CONCATENATE($C$36,E$3)=Matriz!$BH$72,CONCATENATE(Matriz!A$72," - P5 I1"),"")</f>
        <v/>
      </c>
      <c r="G37" s="30" t="str">
        <f>IF(CONCATENATE($C$36,E$3)=Matriz!$BH$117,CONCATENATE(Matriz!A$117," - P5 I1"),"")</f>
        <v/>
      </c>
      <c r="H37" s="30" t="str">
        <f>IF(CONCATENATE($C$36,E$3)=Matriz!$BH$162,CONCATENATE(Matriz!A$162," - P5 I1"),"")</f>
        <v/>
      </c>
      <c r="I37" s="30"/>
      <c r="J37" s="34" t="str">
        <f>IF(CONCATENATE($C$36,E$3)=Matriz!$BH$207,CONCATENATE(Matriz!A$207," - P5 I1"),"")</f>
        <v/>
      </c>
      <c r="K37" s="73" t="str">
        <f>IF(CONCATENATE($C$36,K$3)=Matriz!$BH$27,CONCATENATE(Matriz!A$27," - P5 I2"),"")</f>
        <v/>
      </c>
      <c r="L37" s="34" t="str">
        <f>IF(CONCATENATE($C$36,K$3)=Matriz!$BH$72,CONCATENATE(Matriz!A$72," - P5 I2"),"")</f>
        <v/>
      </c>
      <c r="M37" s="34" t="str">
        <f>IF(CONCATENATE($C$36,K$3)=Matriz!$BH$117,CONCATENATE(Matriz!A$117," - P5 I2"),"")</f>
        <v/>
      </c>
      <c r="N37" s="34" t="str">
        <f>IF(CONCATENATE($C$36,K$3)=Matriz!$BH$162,CONCATENATE(Matriz!A$162," - P5 I2"),"")</f>
        <v/>
      </c>
      <c r="O37" s="30" t="str">
        <f>IF(CONCATENATE($C$36,K$3)=Matriz!$BH$207,CONCATENATE(Matriz!A$207," - P5 I2"),"")</f>
        <v/>
      </c>
      <c r="P37" s="30"/>
      <c r="Q37" s="87" t="str">
        <f>IF(CONCATENATE($C$36,Q$3)=Matriz!$BH$27,CONCATENATE(Matriz!A$27," - P5 I3"),"")</f>
        <v/>
      </c>
      <c r="R37" s="35" t="str">
        <f>IF(CONCATENATE($C$36,Q$3)=Matriz!$BH$72,CONCATENATE(Matriz!A$72," - P5 I3"),"")</f>
        <v/>
      </c>
      <c r="S37" s="35" t="str">
        <f>IF(CONCATENATE($C$36,Q$3)=Matriz!$BH$117,CONCATENATE(Matriz!A$117," - P5 I3"),"")</f>
        <v/>
      </c>
      <c r="T37" s="35" t="str">
        <f>IF(CONCATENATE($C$36,Q$3)=Matriz!$BH$162,CONCATENATE(Matriz!A$162," - P5 I3"),"")</f>
        <v/>
      </c>
      <c r="U37" s="32" t="str">
        <f>IF(CONCATENATE($C$36,Q$3)=Matriz!$BH$207,CONCATENATE(Matriz!A$207," - P5 I3"),"")</f>
        <v/>
      </c>
      <c r="V37" s="32"/>
      <c r="W37" s="87" t="str">
        <f>IF(CONCATENATE($C$36,W$3)=Matriz!$BH$27,CONCATENATE(Matriz!A$27," - P5 I4"),"")</f>
        <v/>
      </c>
      <c r="X37" s="35" t="str">
        <f>IF(CONCATENATE($C$36,W$3)=Matriz!$BH$72,CONCATENATE(Matriz!A$72," - P5 I4"),"")</f>
        <v/>
      </c>
      <c r="Y37" s="35" t="str">
        <f>IF(CONCATENATE($C$36,W$3)=Matriz!$BH$117,CONCATENATE(Matriz!A$117," - P5 I4"),"")</f>
        <v/>
      </c>
      <c r="Z37" s="35" t="str">
        <f>IF(CONCATENATE($C$36,W$3)=Matriz!$BH$162,CONCATENATE(Matriz!A$162," - P5 I4"),"")</f>
        <v/>
      </c>
      <c r="AA37" s="32" t="str">
        <f>IF(CONCATENATE($C$36,W$3)=Matriz!$BH$207,CONCATENATE(Matriz!A$207," - P5 I4"),"")</f>
        <v/>
      </c>
      <c r="AB37" s="88"/>
      <c r="AC37" s="32" t="str">
        <f>IF(CONCATENATE($C$36,AC$3)=Matriz!$BH$27,CONCATENATE(Matriz!A$27," - P5 I5"),"")</f>
        <v/>
      </c>
      <c r="AD37" s="35" t="str">
        <f>IF(CONCATENATE($C$36,AC$3)=Matriz!$BH$72,CONCATENATE(Matriz!A$72," - P5 I5"),"")</f>
        <v/>
      </c>
      <c r="AE37" s="35" t="str">
        <f>IF(CONCATENATE($C$36,AC$3)=Matriz!$BH$117,CONCATENATE(Matriz!A$117," - P5 I5"),"")</f>
        <v/>
      </c>
      <c r="AF37" s="35" t="str">
        <f>IF(CONCATENATE($C$36,AC$3)=Matriz!$BH$162,CONCATENATE(Matriz!A$162," - P5 I5"),"")</f>
        <v/>
      </c>
      <c r="AG37" s="35"/>
      <c r="AH37" s="97" t="str">
        <f>IF(CONCATENATE($C$36,AC$3)=Matriz!$BH$207,CONCATENATE(Matriz!A$207," - P5 I5"),"")</f>
        <v/>
      </c>
      <c r="AN37" s="98">
        <v>9</v>
      </c>
      <c r="AO37" s="98">
        <v>23</v>
      </c>
      <c r="AP37" s="98">
        <f t="shared" si="0"/>
        <v>207</v>
      </c>
      <c r="AQ37" s="98"/>
    </row>
    <row r="38" spans="2:43" ht="39.75" customHeight="1" x14ac:dyDescent="0.25">
      <c r="B38" s="703"/>
      <c r="C38" s="707"/>
      <c r="D38" s="722"/>
      <c r="E38" s="73" t="str">
        <f>IF(CONCATENATE($C$36,E$3)=Matriz!$BH$36,CONCATENATE(Matriz!A$36," - P5 I1"),"")</f>
        <v/>
      </c>
      <c r="F38" s="30" t="str">
        <f>IF(CONCATENATE($C$36,E$3)=Matriz!$BH$81,CONCATENATE(Matriz!A$81," - P5 I1"),"")</f>
        <v/>
      </c>
      <c r="G38" s="30" t="str">
        <f>IF(CONCATENATE($C$36,E$3)=Matriz!$BH$126,CONCATENATE(Matriz!A$126," - P5 I1"),"")</f>
        <v/>
      </c>
      <c r="H38" s="30" t="str">
        <f>IF(CONCATENATE($C$36,E$3)=Matriz!$BH$171,CONCATENATE(Matriz!A$171," - P5 I1"),"")</f>
        <v/>
      </c>
      <c r="I38" s="30"/>
      <c r="J38" s="34" t="str">
        <f>IF(CONCATENATE($C$36,E$3)=Matriz!$BH$216,CONCATENATE(Matriz!A$216," - P5 I1"),"")</f>
        <v/>
      </c>
      <c r="K38" s="73" t="str">
        <f>IF(CONCATENATE($C$36,K$3)=Matriz!$BH$36,CONCATENATE(Matriz!A$36," - P5 I2"),"")</f>
        <v/>
      </c>
      <c r="L38" s="34" t="str">
        <f>IF(CONCATENATE($C$36,K$3)=Matriz!$BH$81,CONCATENATE(Matriz!A$81," - P5 I2"),"")</f>
        <v/>
      </c>
      <c r="M38" s="34" t="str">
        <f>IF(CONCATENATE($C$36,K$3)=Matriz!$BH$126,CONCATENATE(Matriz!A$126," - P5 I2"),"")</f>
        <v/>
      </c>
      <c r="N38" s="34" t="str">
        <f>IF(CONCATENATE($C$36,K$3)=Matriz!$BH$171,CONCATENATE(Matriz!A$171," - P5 I2"),"")</f>
        <v/>
      </c>
      <c r="O38" s="30" t="str">
        <f>IF(CONCATENATE($C$36,K$3)=Matriz!$BH$216,CONCATENATE(Matriz!A$216," - P5 I2"),"")</f>
        <v/>
      </c>
      <c r="P38" s="30"/>
      <c r="Q38" s="87" t="str">
        <f>IF(CONCATENATE($C$36,Q$3)=Matriz!$BH$36,CONCATENATE(Matriz!A$36," - P5 I3"),"")</f>
        <v/>
      </c>
      <c r="R38" s="35" t="str">
        <f>IF(CONCATENATE($C$36,Q$3)=Matriz!$BH$81,CONCATENATE(Matriz!A$81," - P5 I3"),"")</f>
        <v/>
      </c>
      <c r="S38" s="35" t="str">
        <f>IF(CONCATENATE($C$36,Q$3)=Matriz!$BH$126,CONCATENATE(Matriz!A$126," - P5 I3"),"")</f>
        <v/>
      </c>
      <c r="T38" s="35" t="str">
        <f>IF(CONCATENATE($C$36,Q$3)=Matriz!$BH$171,CONCATENATE(Matriz!A$171," - P5 I3"),"")</f>
        <v/>
      </c>
      <c r="U38" s="32" t="str">
        <f>IF(CONCATENATE($C$36,Q$3)=Matriz!$BH$216,CONCATENATE(Matriz!A$216," - P5 I3"),"")</f>
        <v/>
      </c>
      <c r="V38" s="32"/>
      <c r="W38" s="87" t="str">
        <f>IF(CONCATENATE($C$36,W$3)=Matriz!$BH$36,CONCATENATE(Matriz!A$36," - P5 I4"),"")</f>
        <v/>
      </c>
      <c r="X38" s="35" t="str">
        <f>IF(CONCATENATE($C$36,W$3)=Matriz!$BH$81,CONCATENATE(Matriz!A$81," - P5 I4"),"")</f>
        <v/>
      </c>
      <c r="Y38" s="35" t="str">
        <f>IF(CONCATENATE($C$36,W$3)=Matriz!$BH$126,CONCATENATE(Matriz!A$126," - P5 I4"),"")</f>
        <v/>
      </c>
      <c r="Z38" s="35" t="str">
        <f>IF(CONCATENATE($C$36,W$3)=Matriz!$BH$171,CONCATENATE(Matriz!A$171," - P5 I4"),"")</f>
        <v/>
      </c>
      <c r="AA38" s="32" t="str">
        <f>IF(CONCATENATE($C$36,W$3)=Matriz!$BH$216,CONCATENATE(Matriz!A$216," - P5 I4"),"")</f>
        <v/>
      </c>
      <c r="AB38" s="88"/>
      <c r="AC38" s="32" t="str">
        <f>IF(CONCATENATE($C$36,AC$3)=Matriz!$BH$36,CONCATENATE(Matriz!A$36," - P5 I5"),"")</f>
        <v/>
      </c>
      <c r="AD38" s="35" t="str">
        <f>IF(CONCATENATE($C$36,AC$3)=Matriz!$BH$81,CONCATENATE(Matriz!A$81," - P5 I5"),"")</f>
        <v/>
      </c>
      <c r="AE38" s="35" t="str">
        <f>IF(CONCATENATE($C$36,AC$3)=Matriz!$BH$126,CONCATENATE(Matriz!A$126," - P5 I5"),"")</f>
        <v/>
      </c>
      <c r="AF38" s="35" t="str">
        <f>IF(CONCATENATE($C$36,AC$3)=Matriz!$BH$171,CONCATENATE(Matriz!A$171," - P5 I5"),"")</f>
        <v/>
      </c>
      <c r="AG38" s="35"/>
      <c r="AH38" s="97" t="str">
        <f>IF(CONCATENATE($C$36,AC$3)=Matriz!$BH$216,CONCATENATE(Matriz!A$216," - P5 I5"),"")</f>
        <v/>
      </c>
      <c r="AN38" s="98">
        <v>9</v>
      </c>
      <c r="AO38" s="98">
        <v>24</v>
      </c>
      <c r="AP38" s="98">
        <f t="shared" si="0"/>
        <v>216</v>
      </c>
      <c r="AQ38" s="98"/>
    </row>
    <row r="39" spans="2:43" ht="39.75" customHeight="1" thickBot="1" x14ac:dyDescent="0.3">
      <c r="B39" s="703"/>
      <c r="E39" s="75" t="str">
        <f>IF(CONCATENATE($C$36,E$3)=Matriz!$BH$45,CONCATENATE(Matriz!A$45," - P5 I1"),"")</f>
        <v/>
      </c>
      <c r="F39" s="76" t="str">
        <f>IF(CONCATENATE($C$36,E$3)=Matriz!$BH$90,CONCATENATE(Matriz!A$90," - P5 I1"),"")</f>
        <v/>
      </c>
      <c r="G39" s="76" t="str">
        <f>IF(CONCATENATE($C$36,E$3)=Matriz!$BH$135,CONCATENATE(Matriz!A$135," - P5 I1"),"")</f>
        <v/>
      </c>
      <c r="H39" s="76" t="str">
        <f>IF(CONCATENATE($C$36,E$3)=Matriz!$BH$180,CONCATENATE(Matriz!A$180," - P5 I1"),"")</f>
        <v/>
      </c>
      <c r="I39" s="76"/>
      <c r="J39" s="76" t="str">
        <f>IF(CONCATENATE($C$36,E$3)=Matriz!$BH$225,CONCATENATE(Matriz!A$225," - P5 I1"),"")</f>
        <v/>
      </c>
      <c r="K39" s="75" t="str">
        <f>IF(CONCATENATE($C$36,K$3)=Matriz!$BH$45,CONCATENATE(Matriz!A$45," - P5 I2"),"")</f>
        <v/>
      </c>
      <c r="L39" s="76" t="str">
        <f>IF(CONCATENATE($C$36,K$3)=Matriz!$BH$90,CONCATENATE(Matriz!A$90," - P5 I2"),"")</f>
        <v/>
      </c>
      <c r="M39" s="76" t="str">
        <f>IF(CONCATENATE($C$36,K$3)=Matriz!$BH$135,CONCATENATE(Matriz!A$135," - P5 I2"),"")</f>
        <v/>
      </c>
      <c r="N39" s="76" t="str">
        <f>IF(CONCATENATE($C$36,K$3)=Matriz!$BH$180,CONCATENATE(Matriz!A$180," - P5 I2"),"")</f>
        <v/>
      </c>
      <c r="O39" s="76" t="str">
        <f>IF(CONCATENATE($C$36,K$3)=Matriz!$BH$225,CONCATENATE(Matriz!A$225," - P5 I2"),"")</f>
        <v/>
      </c>
      <c r="P39" s="76"/>
      <c r="Q39" s="89" t="str">
        <f>IF(CONCATENATE($C$36,Q$3)=Matriz!$BH$45,CONCATENATE(Matriz!A$45," - P5 I3"),"")</f>
        <v/>
      </c>
      <c r="R39" s="90" t="str">
        <f>IF(CONCATENATE($C$36,Q$3)=Matriz!$BH$90,CONCATENATE(Matriz!A$90," - P5 I3"),"")</f>
        <v/>
      </c>
      <c r="S39" s="90" t="str">
        <f>IF(CONCATENATE($C$36,Q$3)=Matriz!$BH$135,CONCATENATE(Matriz!A$135," - P5 I3"),"")</f>
        <v/>
      </c>
      <c r="T39" s="90" t="str">
        <f>IF(CONCATENATE($C$36,Q$3)=Matriz!$BH$180,CONCATENATE(Matriz!A$180," - P5 I3"),"")</f>
        <v/>
      </c>
      <c r="U39" s="90" t="str">
        <f>IF(CONCATENATE($C$36,Q$3)=Matriz!$BH$225,CONCATENATE(Matriz!A$225," - P5 I3"),"")</f>
        <v/>
      </c>
      <c r="V39" s="90"/>
      <c r="W39" s="89" t="str">
        <f>IF(CONCATENATE($C$36,W$3)=Matriz!$BH$45,CONCATENATE(Matriz!A$45," - P5 I4"),"")</f>
        <v/>
      </c>
      <c r="X39" s="90" t="str">
        <f>IF(CONCATENATE($C$36,W$3)=Matriz!$BH$90,CONCATENATE(Matriz!A$90," - P5 I4"),"")</f>
        <v/>
      </c>
      <c r="Y39" s="90" t="str">
        <f>IF(CONCATENATE($C$36,W$3)=Matriz!$BH$135,CONCATENATE(Matriz!A$135," - P5 I4"),"")</f>
        <v/>
      </c>
      <c r="Z39" s="90" t="str">
        <f>IF(CONCATENATE($C$36,W$3)=Matriz!$BH$180,CONCATENATE(Matriz!A$180," - P5 I4"),"")</f>
        <v/>
      </c>
      <c r="AA39" s="90" t="str">
        <f>IF(CONCATENATE($C$36,W$3)=Matriz!$BH$225,CONCATENATE(Matriz!A$225," - P5 I4"),"")</f>
        <v/>
      </c>
      <c r="AB39" s="91"/>
      <c r="AC39" s="92" t="str">
        <f>IF(CONCATENATE($C$36,AC$3)=Matriz!$BH$45,CONCATENATE(Matriz!A$45," - P5 I5"),"")</f>
        <v/>
      </c>
      <c r="AD39" s="90" t="str">
        <f>IF(CONCATENATE($C$36,AC$3)=Matriz!$BH$90,CONCATENATE(Matriz!A$90," - P5 I5"),"")</f>
        <v/>
      </c>
      <c r="AE39" s="90" t="str">
        <f>IF(CONCATENATE($C$36,AC$3)=Matriz!$BH$135,CONCATENATE(Matriz!A$135," - P5 I5"),"")</f>
        <v/>
      </c>
      <c r="AF39" s="90" t="str">
        <f>IF(CONCATENATE($C$36,AC$3)=Matriz!$BH$180,CONCATENATE(Matriz!A$180," - P5 I5"),"")</f>
        <v/>
      </c>
      <c r="AG39" s="90"/>
      <c r="AH39" s="91" t="str">
        <f>IF(CONCATENATE($C$36,AC$3)=Matriz!$BH$225,CONCATENATE(Matriz!A$225," - P5 I5"),"")</f>
        <v/>
      </c>
      <c r="AN39" s="98">
        <v>9</v>
      </c>
      <c r="AO39" s="98">
        <v>25</v>
      </c>
      <c r="AP39" s="98">
        <f t="shared" si="0"/>
        <v>225</v>
      </c>
      <c r="AQ39" s="98"/>
    </row>
    <row r="40" spans="2:43" x14ac:dyDescent="0.25">
      <c r="B40" s="25"/>
    </row>
    <row r="41" spans="2:43" x14ac:dyDescent="0.25">
      <c r="B41" s="25"/>
    </row>
    <row r="42" spans="2:43" x14ac:dyDescent="0.25">
      <c r="B42" s="25"/>
      <c r="AJ42" s="711" t="s">
        <v>128</v>
      </c>
      <c r="AK42" s="712"/>
      <c r="AL42" s="712"/>
      <c r="AM42" s="713"/>
    </row>
    <row r="43" spans="2:43" x14ac:dyDescent="0.25">
      <c r="B43" s="25"/>
      <c r="AJ43" s="714"/>
      <c r="AK43" s="715"/>
      <c r="AL43" s="715"/>
      <c r="AM43" s="716"/>
    </row>
    <row r="44" spans="2:43" x14ac:dyDescent="0.25">
      <c r="B44" s="25"/>
      <c r="AJ44" s="714"/>
      <c r="AK44" s="715"/>
      <c r="AL44" s="715"/>
      <c r="AM44" s="716"/>
    </row>
    <row r="45" spans="2:43" x14ac:dyDescent="0.25">
      <c r="B45" s="25"/>
      <c r="AJ45" s="714"/>
      <c r="AK45" s="715"/>
      <c r="AL45" s="715"/>
      <c r="AM45" s="716"/>
    </row>
    <row r="46" spans="2:43" x14ac:dyDescent="0.25">
      <c r="B46" s="25"/>
      <c r="AJ46" s="714"/>
      <c r="AK46" s="715"/>
      <c r="AL46" s="715"/>
      <c r="AM46" s="716"/>
    </row>
    <row r="47" spans="2:43" x14ac:dyDescent="0.25">
      <c r="B47" s="25"/>
      <c r="AJ47" s="717"/>
      <c r="AK47" s="718"/>
      <c r="AL47" s="718"/>
      <c r="AM47" s="719"/>
    </row>
    <row r="48" spans="2:43" x14ac:dyDescent="0.25">
      <c r="B48" s="25"/>
    </row>
    <row r="49" spans="2:39" x14ac:dyDescent="0.25">
      <c r="B49" s="25"/>
    </row>
    <row r="50" spans="2:39" ht="18.75" x14ac:dyDescent="0.3">
      <c r="B50" s="25"/>
      <c r="AK50" s="709" t="s">
        <v>5</v>
      </c>
      <c r="AL50" s="709"/>
      <c r="AM50" s="709"/>
    </row>
    <row r="51" spans="2:39" x14ac:dyDescent="0.25">
      <c r="B51" s="25"/>
    </row>
    <row r="52" spans="2:39" x14ac:dyDescent="0.25">
      <c r="B52" s="25"/>
    </row>
    <row r="53" spans="2:39" ht="18.75" x14ac:dyDescent="0.3">
      <c r="B53" s="25"/>
      <c r="AK53" s="709" t="s">
        <v>8</v>
      </c>
      <c r="AL53" s="709"/>
      <c r="AM53" s="709"/>
    </row>
    <row r="54" spans="2:39" x14ac:dyDescent="0.25">
      <c r="B54" s="25"/>
    </row>
    <row r="55" spans="2:39" x14ac:dyDescent="0.25">
      <c r="B55" s="25"/>
    </row>
    <row r="56" spans="2:39" ht="18.75" x14ac:dyDescent="0.3">
      <c r="B56" s="25"/>
      <c r="AK56" s="709" t="s">
        <v>9</v>
      </c>
      <c r="AL56" s="709"/>
      <c r="AM56" s="709"/>
    </row>
    <row r="57" spans="2:39" x14ac:dyDescent="0.25">
      <c r="B57" s="25"/>
    </row>
    <row r="58" spans="2:39" x14ac:dyDescent="0.25">
      <c r="B58" s="25"/>
    </row>
    <row r="59" spans="2:39" ht="18.75" x14ac:dyDescent="0.3">
      <c r="B59" s="25"/>
      <c r="AK59" s="709" t="s">
        <v>12</v>
      </c>
      <c r="AL59" s="709"/>
      <c r="AM59" s="709"/>
    </row>
    <row r="60" spans="2:39" x14ac:dyDescent="0.25">
      <c r="B60" s="25"/>
    </row>
    <row r="61" spans="2:39" x14ac:dyDescent="0.25">
      <c r="B61" s="25"/>
    </row>
    <row r="62" spans="2:39" x14ac:dyDescent="0.25">
      <c r="B62" s="25"/>
    </row>
    <row r="63" spans="2:39" x14ac:dyDescent="0.25">
      <c r="B63" s="25"/>
    </row>
    <row r="64" spans="2:39" x14ac:dyDescent="0.25">
      <c r="B64" s="25"/>
    </row>
    <row r="65" spans="2:2" x14ac:dyDescent="0.25">
      <c r="B65" s="25"/>
    </row>
    <row r="66" spans="2:2" x14ac:dyDescent="0.25">
      <c r="B66" s="25"/>
    </row>
    <row r="67" spans="2:2" x14ac:dyDescent="0.25">
      <c r="B67" s="25"/>
    </row>
    <row r="68" spans="2:2" x14ac:dyDescent="0.25">
      <c r="B68" s="25"/>
    </row>
    <row r="69" spans="2:2" x14ac:dyDescent="0.25">
      <c r="B69" s="25"/>
    </row>
    <row r="70" spans="2:2" x14ac:dyDescent="0.25">
      <c r="B70" s="23"/>
    </row>
    <row r="71" spans="2:2" x14ac:dyDescent="0.25">
      <c r="B71" s="23"/>
    </row>
    <row r="72" spans="2:2" x14ac:dyDescent="0.25">
      <c r="B72" s="23"/>
    </row>
    <row r="73" spans="2:2" x14ac:dyDescent="0.25">
      <c r="B73" s="23"/>
    </row>
    <row r="74" spans="2:2" x14ac:dyDescent="0.25">
      <c r="B74" s="23"/>
    </row>
    <row r="75" spans="2:2" x14ac:dyDescent="0.25">
      <c r="B75" s="23"/>
    </row>
    <row r="76" spans="2:2" x14ac:dyDescent="0.25">
      <c r="B76" s="23"/>
    </row>
    <row r="77" spans="2:2" x14ac:dyDescent="0.25">
      <c r="B77" s="23"/>
    </row>
  </sheetData>
  <protectedRanges>
    <protectedRange sqref="H6 E1:T5 W1:Z5 AC1:AG5 H22 J34 L34:N36 R34:T36 X34:Z36 AD34:AG36 I9 D1:D6 D7:D8 A1:B38 C1:C6 C7:C8 F6:G9 K6:K12 L7:L9 M6:N6 M9:M11 N7:P8 Q6:Q12 R12:R13 R7:R9 V1:V38 U1:U5 T7:U8 S6:T6 U12 W6:W12 X12:X13 X7:X9 AB1:AB38 AA1:AA5 Z7:AA8 Y6:Z6 AA12 AC6:AC12 AD12:AD13 AF7:AF8 AE9 AG6:AG9 AE6 AD7:AD9 AG13:AG18 G14:H17 K14:K19 L20:L21 L12:L17 P14:P38 N15:O17 M14:N14 Q14:Q20 R20:R21 S9:S14 R15:R17 T15:U17 T14 W14:W20 X20:X21 Y9:Y14 X15:X17 Z15:AA17 Z14 AC14:AC20 AD20 AF15:AF17 AD15:AD17 AG21:AG26 D10:D14 D15:D17 C10:C14 C15:C17 C19:C22 C27:C38 C23:C25 D19:D22 D27:D38 D23:D25 E6:E39 F11:F29 I15:I21 F30:I38 H23:I25 G22:G25 K30:K39 K21:K28 L28:L29 L30:N31 M17:M22 L23:L25 M25:M29 N23:O25 N22 O30:O38 Q30:Q39 Q22:Q28 R28:R29 R30:T31 S17:S22 R23:R25 S25:S29 T23:U25 T22 U30:U38 W30:W39 W22:W28 X28:X29 X30:Z31 Y17:Y22 X23:X25 Y25:Y29 Z23:AA25 Z22 AA30:AA38 AC30:AC39 AC22:AC28 AD28:AD29 AF30:AF31 AE25 AD30:AE31 AE22 AF23:AF25 AG29:AG31 AD23:AD25" name="Rango1"/>
    <protectedRange sqref="AR6:AR7 AT9:AT12 AS6:AT6 AR10:AR13 AS9:AS13" name="Rango1_1"/>
    <protectedRange sqref="AM7:AM9 AM12:AM13 AL6:AL11" name="Rango1_2"/>
  </protectedRanges>
  <mergeCells count="29">
    <mergeCell ref="AK53:AM53"/>
    <mergeCell ref="AK56:AM56"/>
    <mergeCell ref="AK59:AM59"/>
    <mergeCell ref="AC3:AH3"/>
    <mergeCell ref="AC4:AH4"/>
    <mergeCell ref="AJ42:AM47"/>
    <mergeCell ref="AK50:AM50"/>
    <mergeCell ref="C23:C28"/>
    <mergeCell ref="D23:D28"/>
    <mergeCell ref="B6:B39"/>
    <mergeCell ref="Q3:U3"/>
    <mergeCell ref="Q4:U4"/>
    <mergeCell ref="C5:D5"/>
    <mergeCell ref="E3:J3"/>
    <mergeCell ref="C4:D4"/>
    <mergeCell ref="E4:J4"/>
    <mergeCell ref="C31:C33"/>
    <mergeCell ref="D31:D33"/>
    <mergeCell ref="D36:D38"/>
    <mergeCell ref="C36:C38"/>
    <mergeCell ref="K4:P4"/>
    <mergeCell ref="D7:D12"/>
    <mergeCell ref="C7:C12"/>
    <mergeCell ref="C2:AH2"/>
    <mergeCell ref="K3:P3"/>
    <mergeCell ref="D15:D20"/>
    <mergeCell ref="C15:C20"/>
    <mergeCell ref="W3:AA3"/>
    <mergeCell ref="W4:AA4"/>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Matriz Calificación-Evaluación</vt:lpstr>
      <vt:lpstr>INSTRUCTIVO</vt:lpstr>
      <vt:lpstr>Matriz</vt:lpstr>
      <vt:lpstr>Mapa Riesgo Inherente </vt:lpstr>
      <vt:lpstr>Mapa Riesgo Residual</vt:lpstr>
      <vt:lpstr>Factor</vt:lpstr>
      <vt:lpstr>Factor_del_Proceso</vt:lpstr>
      <vt:lpstr>Factor_Externo</vt:lpstr>
      <vt:lpstr>Factor_Interno</vt:lpstr>
      <vt:lpstr>Tipo_Control</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Valencia</dc:creator>
  <cp:lastModifiedBy>Andrea Escobar</cp:lastModifiedBy>
  <cp:lastPrinted>2016-02-12T14:04:10Z</cp:lastPrinted>
  <dcterms:created xsi:type="dcterms:W3CDTF">2012-03-09T00:19:58Z</dcterms:created>
  <dcterms:modified xsi:type="dcterms:W3CDTF">2016-12-16T05:54:06Z</dcterms:modified>
</cp:coreProperties>
</file>